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codeName="DieseArbeitsmappe" autoCompressPictures="0"/>
  <mc:AlternateContent xmlns:mc="http://schemas.openxmlformats.org/markup-compatibility/2006">
    <mc:Choice Requires="x15">
      <x15ac:absPath xmlns:x15ac="http://schemas.microsoft.com/office/spreadsheetml/2010/11/ac" url="C:\Users\grodwell1\Desktop\"/>
    </mc:Choice>
  </mc:AlternateContent>
  <xr:revisionPtr revIDLastSave="0" documentId="13_ncr:1_{6AE28E3A-FD3A-438F-BBFD-50ACD8D2BD73}" xr6:coauthVersionLast="45" xr6:coauthVersionMax="45" xr10:uidLastSave="{00000000-0000-0000-0000-000000000000}"/>
  <bookViews>
    <workbookView xWindow="-110" yWindow="-110" windowWidth="19420" windowHeight="10420" tabRatio="702" xr2:uid="{00000000-000D-0000-FFFF-FFFF00000000}"/>
  </bookViews>
  <sheets>
    <sheet name="OCRT Details" sheetId="3" r:id="rId1"/>
    <sheet name="OCRT Graphs" sheetId="4" r:id="rId2"/>
    <sheet name="OCRT Details-sample" sheetId="1" r:id="rId3"/>
    <sheet name="OCRT Graphs-sample" sheetId="2" r:id="rId4"/>
    <sheet name="Password to unlock page content" sheetId="5" r:id="rId5"/>
  </sheets>
  <definedNames>
    <definedName name="_xlnm._FilterDatabase" localSheetId="0" hidden="1">'OCRT Details'!$A$1:$Q$78</definedName>
    <definedName name="_xlnm.Print_Area" localSheetId="3">'OCRT Graphs-sample'!$A$2:$D$78</definedName>
    <definedName name="Z_075C0BF1_C2E6_4104_B5D2_58FEA823C11A_.wvu.Cols" localSheetId="2" hidden="1">'OCRT Details-sample'!$K:$N</definedName>
    <definedName name="Z_075C0BF1_C2E6_4104_B5D2_58FEA823C11A_.wvu.PrintArea" localSheetId="3" hidden="1">'OCRT Graphs-sample'!$A$2:$D$78</definedName>
  </definedNames>
  <calcPr calcId="191029" concurrentCalc="0"/>
  <customWorkbookViews>
    <customWorkbookView name="Hendrik Prenger - Personal View" guid="{075C0BF1-C2E6-4104-B5D2-58FEA823C11A}" mergeInterval="0" personalView="1" xWindow="18" yWindow="5" windowWidth="1520" windowHeight="844" tabRatio="7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69" i="2" l="1"/>
  <c r="A19" i="2"/>
  <c r="A69" i="4"/>
  <c r="A2" i="4"/>
  <c r="A48" i="4"/>
  <c r="A19" i="4"/>
  <c r="D72" i="4"/>
  <c r="D73" i="4"/>
  <c r="G71" i="4"/>
  <c r="D75" i="4"/>
  <c r="D76" i="4"/>
  <c r="D77" i="4"/>
  <c r="D78" i="4"/>
  <c r="G74" i="4"/>
  <c r="G69" i="4"/>
  <c r="W9" i="4"/>
  <c r="V9" i="4"/>
  <c r="D51" i="4"/>
  <c r="D52" i="4"/>
  <c r="D53" i="4"/>
  <c r="D54" i="4"/>
  <c r="D55" i="4"/>
  <c r="D56" i="4"/>
  <c r="G50" i="4"/>
  <c r="D58" i="4"/>
  <c r="D59" i="4"/>
  <c r="D60" i="4"/>
  <c r="D61" i="4"/>
  <c r="D62" i="4"/>
  <c r="D63" i="4"/>
  <c r="D64" i="4"/>
  <c r="G57" i="4"/>
  <c r="D66" i="4"/>
  <c r="D67" i="4"/>
  <c r="D68" i="4"/>
  <c r="G65" i="4"/>
  <c r="G48" i="4"/>
  <c r="W8" i="4"/>
  <c r="V8" i="4"/>
  <c r="D22" i="4"/>
  <c r="D23" i="4"/>
  <c r="D24" i="4"/>
  <c r="G21" i="4"/>
  <c r="D26" i="4"/>
  <c r="D27" i="4"/>
  <c r="D28" i="4"/>
  <c r="G25" i="4"/>
  <c r="D30" i="4"/>
  <c r="D31" i="4"/>
  <c r="D32" i="4"/>
  <c r="D33" i="4"/>
  <c r="D34" i="4"/>
  <c r="G29" i="4"/>
  <c r="D36" i="4"/>
  <c r="D37" i="4"/>
  <c r="D38" i="4"/>
  <c r="G35" i="4"/>
  <c r="D40" i="4"/>
  <c r="D41" i="4"/>
  <c r="D42" i="4"/>
  <c r="G39" i="4"/>
  <c r="D44" i="4"/>
  <c r="D45" i="4"/>
  <c r="D46" i="4"/>
  <c r="D47" i="4"/>
  <c r="G43" i="4"/>
  <c r="G19" i="4"/>
  <c r="W7" i="4"/>
  <c r="V7" i="4"/>
  <c r="D72" i="2"/>
  <c r="D73" i="2"/>
  <c r="G71" i="2"/>
  <c r="D75" i="2"/>
  <c r="D76" i="2"/>
  <c r="D77" i="2"/>
  <c r="D78" i="2"/>
  <c r="G74" i="2"/>
  <c r="G69" i="2"/>
  <c r="W9" i="2"/>
  <c r="V9" i="2"/>
  <c r="D51" i="2"/>
  <c r="D52" i="2"/>
  <c r="D53" i="2"/>
  <c r="D54" i="2"/>
  <c r="D55" i="2"/>
  <c r="D56" i="2"/>
  <c r="G50" i="2"/>
  <c r="D58" i="2"/>
  <c r="D59" i="2"/>
  <c r="D60" i="2"/>
  <c r="D61" i="2"/>
  <c r="D62" i="2"/>
  <c r="D63" i="2"/>
  <c r="D64" i="2"/>
  <c r="G57" i="2"/>
  <c r="D66" i="2"/>
  <c r="D67" i="2"/>
  <c r="D68" i="2"/>
  <c r="G65" i="2"/>
  <c r="G48" i="2"/>
  <c r="W8" i="2"/>
  <c r="A48" i="2"/>
  <c r="V8" i="2"/>
  <c r="D22" i="2"/>
  <c r="D23" i="2"/>
  <c r="D24" i="2"/>
  <c r="G21" i="2"/>
  <c r="D26" i="2"/>
  <c r="D27" i="2"/>
  <c r="D28" i="2"/>
  <c r="G25" i="2"/>
  <c r="D30" i="2"/>
  <c r="D31" i="2"/>
  <c r="D32" i="2"/>
  <c r="D33" i="2"/>
  <c r="D34" i="2"/>
  <c r="G29" i="2"/>
  <c r="D36" i="2"/>
  <c r="D37" i="2"/>
  <c r="D38" i="2"/>
  <c r="G35" i="2"/>
  <c r="D40" i="2"/>
  <c r="D41" i="2"/>
  <c r="D42" i="2"/>
  <c r="G39" i="2"/>
  <c r="D44" i="2"/>
  <c r="D45" i="2"/>
  <c r="D46" i="2"/>
  <c r="D47" i="2"/>
  <c r="G43" i="2"/>
  <c r="G19" i="2"/>
  <c r="W7" i="2"/>
  <c r="V7" i="2"/>
  <c r="D5" i="4"/>
  <c r="D6" i="4"/>
  <c r="D7" i="4"/>
  <c r="E76" i="4"/>
  <c r="K76" i="3"/>
  <c r="L76" i="3"/>
  <c r="M76" i="3"/>
  <c r="N76" i="3"/>
  <c r="J76" i="3"/>
  <c r="F76" i="4"/>
  <c r="E77" i="4"/>
  <c r="K77" i="3"/>
  <c r="L77" i="3"/>
  <c r="M77" i="3"/>
  <c r="N77" i="3"/>
  <c r="J77" i="3"/>
  <c r="F77" i="4"/>
  <c r="E78" i="4"/>
  <c r="K78" i="3"/>
  <c r="L78" i="3"/>
  <c r="M78" i="3"/>
  <c r="N78" i="3"/>
  <c r="J78" i="3"/>
  <c r="F78" i="4"/>
  <c r="E75" i="4"/>
  <c r="K75" i="3"/>
  <c r="L75" i="3"/>
  <c r="M75" i="3"/>
  <c r="N75" i="3"/>
  <c r="J75" i="3"/>
  <c r="F75" i="4"/>
  <c r="E73" i="4"/>
  <c r="K73" i="3"/>
  <c r="L73" i="3"/>
  <c r="M73" i="3"/>
  <c r="N73" i="3"/>
  <c r="J73" i="3"/>
  <c r="F73" i="4"/>
  <c r="E72" i="4"/>
  <c r="K72" i="3"/>
  <c r="L72" i="3"/>
  <c r="M72" i="3"/>
  <c r="N72" i="3"/>
  <c r="J72" i="3"/>
  <c r="F72" i="4"/>
  <c r="C78" i="4"/>
  <c r="C76" i="4"/>
  <c r="C77" i="4"/>
  <c r="C75" i="4"/>
  <c r="C73" i="4"/>
  <c r="C72" i="4"/>
  <c r="B74" i="4"/>
  <c r="B71" i="4"/>
  <c r="E67" i="4"/>
  <c r="K67" i="3"/>
  <c r="L67" i="3"/>
  <c r="M67" i="3"/>
  <c r="N67" i="3"/>
  <c r="J67" i="3"/>
  <c r="F67" i="4"/>
  <c r="E68" i="4"/>
  <c r="K68" i="3"/>
  <c r="L68" i="3"/>
  <c r="M68" i="3"/>
  <c r="N68" i="3"/>
  <c r="J68" i="3"/>
  <c r="F68" i="4"/>
  <c r="E66" i="4"/>
  <c r="K66" i="3"/>
  <c r="L66" i="3"/>
  <c r="M66" i="3"/>
  <c r="N66" i="3"/>
  <c r="J66" i="3"/>
  <c r="F66" i="4"/>
  <c r="C67" i="4"/>
  <c r="C68" i="4"/>
  <c r="C66" i="4"/>
  <c r="B65" i="4"/>
  <c r="E59" i="4"/>
  <c r="K59" i="3"/>
  <c r="L59" i="3"/>
  <c r="M59" i="3"/>
  <c r="N59" i="3"/>
  <c r="J59" i="3"/>
  <c r="F59" i="4"/>
  <c r="E60" i="4"/>
  <c r="K60" i="3"/>
  <c r="L60" i="3"/>
  <c r="M60" i="3"/>
  <c r="N60" i="3"/>
  <c r="J60" i="3"/>
  <c r="F60" i="4"/>
  <c r="E61" i="4"/>
  <c r="K61" i="3"/>
  <c r="L61" i="3"/>
  <c r="M61" i="3"/>
  <c r="N61" i="3"/>
  <c r="J61" i="3"/>
  <c r="F61" i="4"/>
  <c r="E62" i="4"/>
  <c r="K62" i="3"/>
  <c r="L62" i="3"/>
  <c r="M62" i="3"/>
  <c r="N62" i="3"/>
  <c r="J62" i="3"/>
  <c r="F62" i="4"/>
  <c r="E63" i="4"/>
  <c r="K63" i="3"/>
  <c r="L63" i="3"/>
  <c r="M63" i="3"/>
  <c r="N63" i="3"/>
  <c r="J63" i="3"/>
  <c r="F63" i="4"/>
  <c r="E64" i="4"/>
  <c r="K64" i="3"/>
  <c r="L64" i="3"/>
  <c r="M64" i="3"/>
  <c r="N64" i="3"/>
  <c r="J64" i="3"/>
  <c r="F64" i="4"/>
  <c r="E58" i="4"/>
  <c r="K58" i="3"/>
  <c r="L58" i="3"/>
  <c r="M58" i="3"/>
  <c r="N58" i="3"/>
  <c r="J58" i="3"/>
  <c r="F58" i="4"/>
  <c r="C59" i="4"/>
  <c r="C60" i="4"/>
  <c r="C61" i="4"/>
  <c r="C62" i="4"/>
  <c r="C63" i="4"/>
  <c r="C64" i="4"/>
  <c r="C58" i="4"/>
  <c r="B57" i="4"/>
  <c r="E52" i="4"/>
  <c r="K52" i="3"/>
  <c r="L52" i="3"/>
  <c r="M52" i="3"/>
  <c r="N52" i="3"/>
  <c r="J52" i="3"/>
  <c r="F52" i="4"/>
  <c r="E53" i="4"/>
  <c r="K53" i="3"/>
  <c r="L53" i="3"/>
  <c r="M53" i="3"/>
  <c r="N53" i="3"/>
  <c r="J53" i="3"/>
  <c r="F53" i="4"/>
  <c r="E54" i="4"/>
  <c r="K54" i="3"/>
  <c r="L54" i="3"/>
  <c r="M54" i="3"/>
  <c r="N54" i="3"/>
  <c r="J54" i="3"/>
  <c r="F54" i="4"/>
  <c r="E55" i="4"/>
  <c r="K55" i="3"/>
  <c r="L55" i="3"/>
  <c r="M55" i="3"/>
  <c r="N55" i="3"/>
  <c r="J55" i="3"/>
  <c r="F55" i="4"/>
  <c r="E56" i="4"/>
  <c r="K56" i="3"/>
  <c r="L56" i="3"/>
  <c r="M56" i="3"/>
  <c r="N56" i="3"/>
  <c r="J56" i="3"/>
  <c r="F56" i="4"/>
  <c r="E51" i="4"/>
  <c r="K51" i="3"/>
  <c r="L51" i="3"/>
  <c r="M51" i="3"/>
  <c r="N51" i="3"/>
  <c r="J51" i="3"/>
  <c r="F51" i="4"/>
  <c r="C52" i="4"/>
  <c r="C53" i="4"/>
  <c r="C54" i="4"/>
  <c r="C55" i="4"/>
  <c r="C56" i="4"/>
  <c r="C51" i="4"/>
  <c r="B50" i="4"/>
  <c r="E45" i="4"/>
  <c r="K45" i="3"/>
  <c r="L45" i="3"/>
  <c r="M45" i="3"/>
  <c r="N45" i="3"/>
  <c r="J45" i="3"/>
  <c r="F45" i="4"/>
  <c r="E46" i="4"/>
  <c r="K46" i="3"/>
  <c r="L46" i="3"/>
  <c r="M46" i="3"/>
  <c r="N46" i="3"/>
  <c r="J46" i="3"/>
  <c r="F46" i="4"/>
  <c r="E47" i="4"/>
  <c r="K47" i="3"/>
  <c r="L47" i="3"/>
  <c r="M47" i="3"/>
  <c r="N47" i="3"/>
  <c r="J47" i="3"/>
  <c r="F47" i="4"/>
  <c r="E44" i="4"/>
  <c r="K44" i="3"/>
  <c r="L44" i="3"/>
  <c r="M44" i="3"/>
  <c r="N44" i="3"/>
  <c r="J44" i="3"/>
  <c r="F44" i="4"/>
  <c r="C45" i="4"/>
  <c r="C46" i="4"/>
  <c r="C47" i="4"/>
  <c r="C44" i="4"/>
  <c r="E41" i="4"/>
  <c r="K41" i="3"/>
  <c r="L41" i="3"/>
  <c r="M41" i="3"/>
  <c r="N41" i="3"/>
  <c r="J41" i="3"/>
  <c r="F41" i="4"/>
  <c r="E42" i="4"/>
  <c r="K42" i="3"/>
  <c r="L42" i="3"/>
  <c r="M42" i="3"/>
  <c r="N42" i="3"/>
  <c r="J42" i="3"/>
  <c r="F42" i="4"/>
  <c r="E40" i="4"/>
  <c r="K40" i="3"/>
  <c r="L40" i="3"/>
  <c r="M40" i="3"/>
  <c r="N40" i="3"/>
  <c r="J40" i="3"/>
  <c r="F40" i="4"/>
  <c r="C41" i="4"/>
  <c r="C42" i="4"/>
  <c r="C40" i="4"/>
  <c r="B39" i="4"/>
  <c r="E37" i="4"/>
  <c r="K37" i="3"/>
  <c r="L37" i="3"/>
  <c r="M37" i="3"/>
  <c r="N37" i="3"/>
  <c r="J37" i="3"/>
  <c r="F37" i="4"/>
  <c r="E38" i="4"/>
  <c r="K38" i="3"/>
  <c r="L38" i="3"/>
  <c r="M38" i="3"/>
  <c r="N38" i="3"/>
  <c r="J38" i="3"/>
  <c r="F38" i="4"/>
  <c r="E36" i="4"/>
  <c r="K36" i="3"/>
  <c r="L36" i="3"/>
  <c r="M36" i="3"/>
  <c r="N36" i="3"/>
  <c r="J36" i="3"/>
  <c r="F36" i="4"/>
  <c r="C36" i="4"/>
  <c r="B35" i="4"/>
  <c r="E31" i="4"/>
  <c r="K31" i="3"/>
  <c r="L31" i="3"/>
  <c r="M31" i="3"/>
  <c r="N31" i="3"/>
  <c r="J31" i="3"/>
  <c r="F31" i="4"/>
  <c r="E32" i="4"/>
  <c r="K32" i="3"/>
  <c r="L32" i="3"/>
  <c r="M32" i="3"/>
  <c r="N32" i="3"/>
  <c r="J32" i="3"/>
  <c r="F32" i="4"/>
  <c r="E33" i="4"/>
  <c r="K33" i="3"/>
  <c r="L33" i="3"/>
  <c r="M33" i="3"/>
  <c r="N33" i="3"/>
  <c r="J33" i="3"/>
  <c r="F33" i="4"/>
  <c r="E34" i="4"/>
  <c r="K34" i="3"/>
  <c r="L34" i="3"/>
  <c r="M34" i="3"/>
  <c r="N34" i="3"/>
  <c r="J34" i="3"/>
  <c r="F34" i="4"/>
  <c r="E30" i="4"/>
  <c r="K30" i="3"/>
  <c r="L30" i="3"/>
  <c r="M30" i="3"/>
  <c r="N30" i="3"/>
  <c r="J30" i="3"/>
  <c r="F30" i="4"/>
  <c r="C31" i="4"/>
  <c r="C32" i="4"/>
  <c r="C33" i="4"/>
  <c r="C34" i="4"/>
  <c r="C30" i="4"/>
  <c r="B29" i="4"/>
  <c r="E27" i="4"/>
  <c r="K27" i="3"/>
  <c r="L27" i="3"/>
  <c r="M27" i="3"/>
  <c r="N27" i="3"/>
  <c r="J27" i="3"/>
  <c r="F27" i="4"/>
  <c r="E28" i="4"/>
  <c r="K28" i="3"/>
  <c r="L28" i="3"/>
  <c r="M28" i="3"/>
  <c r="N28" i="3"/>
  <c r="J28" i="3"/>
  <c r="F28" i="4"/>
  <c r="E26" i="4"/>
  <c r="K26" i="3"/>
  <c r="L26" i="3"/>
  <c r="M26" i="3"/>
  <c r="N26" i="3"/>
  <c r="J26" i="3"/>
  <c r="F26" i="4"/>
  <c r="C27" i="4"/>
  <c r="C28" i="4"/>
  <c r="C26" i="4"/>
  <c r="B25" i="4"/>
  <c r="E23" i="4"/>
  <c r="K23" i="3"/>
  <c r="L23" i="3"/>
  <c r="M23" i="3"/>
  <c r="N23" i="3"/>
  <c r="J23" i="3"/>
  <c r="F23" i="4"/>
  <c r="E24" i="4"/>
  <c r="K24" i="3"/>
  <c r="L24" i="3"/>
  <c r="M24" i="3"/>
  <c r="N24" i="3"/>
  <c r="J24" i="3"/>
  <c r="F24" i="4"/>
  <c r="E22" i="4"/>
  <c r="K22" i="3"/>
  <c r="L22" i="3"/>
  <c r="M22" i="3"/>
  <c r="N22" i="3"/>
  <c r="J22" i="3"/>
  <c r="F22" i="4"/>
  <c r="C23" i="4"/>
  <c r="C24" i="4"/>
  <c r="C22" i="4"/>
  <c r="B21" i="4"/>
  <c r="D16" i="4"/>
  <c r="E16" i="4"/>
  <c r="K16" i="3"/>
  <c r="L16" i="3"/>
  <c r="M16" i="3"/>
  <c r="N16" i="3"/>
  <c r="J16" i="3"/>
  <c r="F16" i="4"/>
  <c r="D17" i="4"/>
  <c r="E17" i="4"/>
  <c r="K17" i="3"/>
  <c r="L17" i="3"/>
  <c r="M17" i="3"/>
  <c r="N17" i="3"/>
  <c r="J17" i="3"/>
  <c r="F17" i="4"/>
  <c r="D18" i="4"/>
  <c r="E18" i="4"/>
  <c r="K18" i="3"/>
  <c r="L18" i="3"/>
  <c r="M18" i="3"/>
  <c r="N18" i="3"/>
  <c r="J18" i="3"/>
  <c r="F18" i="4"/>
  <c r="E15" i="4"/>
  <c r="K15" i="3"/>
  <c r="L15" i="3"/>
  <c r="M15" i="3"/>
  <c r="N15" i="3"/>
  <c r="J15" i="3"/>
  <c r="F15" i="4"/>
  <c r="D15" i="4"/>
  <c r="C16" i="4"/>
  <c r="C17" i="4"/>
  <c r="C18" i="4"/>
  <c r="C15" i="4"/>
  <c r="B14" i="4"/>
  <c r="D11" i="4"/>
  <c r="E11" i="4"/>
  <c r="K11" i="3"/>
  <c r="L11" i="3"/>
  <c r="M11" i="3"/>
  <c r="N11" i="3"/>
  <c r="J11" i="3"/>
  <c r="F11" i="4"/>
  <c r="D12" i="4"/>
  <c r="E12" i="4"/>
  <c r="K12" i="3"/>
  <c r="L12" i="3"/>
  <c r="M12" i="3"/>
  <c r="N12" i="3"/>
  <c r="J12" i="3"/>
  <c r="F12" i="4"/>
  <c r="D13" i="4"/>
  <c r="E13" i="4"/>
  <c r="K13" i="3"/>
  <c r="L13" i="3"/>
  <c r="M13" i="3"/>
  <c r="N13" i="3"/>
  <c r="J13" i="3"/>
  <c r="F13" i="4"/>
  <c r="E10" i="4"/>
  <c r="K10" i="3"/>
  <c r="L10" i="3"/>
  <c r="M10" i="3"/>
  <c r="N10" i="3"/>
  <c r="J10" i="3"/>
  <c r="F10" i="4"/>
  <c r="D10" i="4"/>
  <c r="C11" i="4"/>
  <c r="C12" i="4"/>
  <c r="C13" i="4"/>
  <c r="C10" i="4"/>
  <c r="B9" i="4"/>
  <c r="E6" i="4"/>
  <c r="K6" i="3"/>
  <c r="L6" i="3"/>
  <c r="M6" i="3"/>
  <c r="N6" i="3"/>
  <c r="J6" i="3"/>
  <c r="F6" i="4"/>
  <c r="E7" i="4"/>
  <c r="K7" i="3"/>
  <c r="L7" i="3"/>
  <c r="M7" i="3"/>
  <c r="N7" i="3"/>
  <c r="J7" i="3"/>
  <c r="F7" i="4"/>
  <c r="D8" i="4"/>
  <c r="E8" i="4"/>
  <c r="K8" i="3"/>
  <c r="L8" i="3"/>
  <c r="M8" i="3"/>
  <c r="N8" i="3"/>
  <c r="J8" i="3"/>
  <c r="F8" i="4"/>
  <c r="E5" i="4"/>
  <c r="K5" i="3"/>
  <c r="L5" i="3"/>
  <c r="M5" i="3"/>
  <c r="N5" i="3"/>
  <c r="J5" i="3"/>
  <c r="F5" i="4"/>
  <c r="C6" i="4"/>
  <c r="C7" i="4"/>
  <c r="C8" i="4"/>
  <c r="C5" i="4"/>
  <c r="B4" i="4"/>
  <c r="B43" i="4"/>
  <c r="A43" i="4"/>
  <c r="A39" i="4"/>
  <c r="C38" i="4"/>
  <c r="C37" i="4"/>
  <c r="A35" i="4"/>
  <c r="A29" i="4"/>
  <c r="A25" i="4"/>
  <c r="A21" i="4"/>
  <c r="G14" i="4"/>
  <c r="G9" i="4"/>
  <c r="G4" i="4"/>
  <c r="G2" i="4"/>
  <c r="W6" i="4"/>
  <c r="V6" i="4"/>
  <c r="J2" i="4"/>
  <c r="N76" i="1"/>
  <c r="N77" i="1"/>
  <c r="N78" i="1"/>
  <c r="N75" i="1"/>
  <c r="N73" i="1"/>
  <c r="N72" i="1"/>
  <c r="N67" i="1"/>
  <c r="N68" i="1"/>
  <c r="N66" i="1"/>
  <c r="N64" i="1"/>
  <c r="N59" i="1"/>
  <c r="N60" i="1"/>
  <c r="N61" i="1"/>
  <c r="N62" i="1"/>
  <c r="N63" i="1"/>
  <c r="N58" i="1"/>
  <c r="N52" i="1"/>
  <c r="N53" i="1"/>
  <c r="N54" i="1"/>
  <c r="N55" i="1"/>
  <c r="N56" i="1"/>
  <c r="N51" i="1"/>
  <c r="N45" i="1"/>
  <c r="N46" i="1"/>
  <c r="N47" i="1"/>
  <c r="N44" i="1"/>
  <c r="N41" i="1"/>
  <c r="N42" i="1"/>
  <c r="N40" i="1"/>
  <c r="N37" i="1"/>
  <c r="N38" i="1"/>
  <c r="N36" i="1"/>
  <c r="N31" i="1"/>
  <c r="N32" i="1"/>
  <c r="N33" i="1"/>
  <c r="N34" i="1"/>
  <c r="N30" i="1"/>
  <c r="N27" i="1"/>
  <c r="N28" i="1"/>
  <c r="N26" i="1"/>
  <c r="N23" i="1"/>
  <c r="N24" i="1"/>
  <c r="N22" i="1"/>
  <c r="N16" i="1"/>
  <c r="N17" i="1"/>
  <c r="N18" i="1"/>
  <c r="N15" i="1"/>
  <c r="N11" i="1"/>
  <c r="N12" i="1"/>
  <c r="N13" i="1"/>
  <c r="N10" i="1"/>
  <c r="N7" i="1"/>
  <c r="N8" i="1"/>
  <c r="N6" i="1"/>
  <c r="N5" i="1"/>
  <c r="C76" i="2"/>
  <c r="C77" i="2"/>
  <c r="C78" i="2"/>
  <c r="C75" i="2"/>
  <c r="B74" i="2"/>
  <c r="B71" i="2"/>
  <c r="C73" i="2"/>
  <c r="E73" i="2"/>
  <c r="K73" i="1"/>
  <c r="L73" i="1"/>
  <c r="J73" i="1"/>
  <c r="F73" i="2"/>
  <c r="C72" i="2"/>
  <c r="E77" i="2"/>
  <c r="K77" i="1"/>
  <c r="J77" i="1"/>
  <c r="F77" i="2"/>
  <c r="C7" i="2"/>
  <c r="D7" i="2"/>
  <c r="E7" i="2"/>
  <c r="K7" i="1"/>
  <c r="L7" i="1"/>
  <c r="J7" i="1"/>
  <c r="F7" i="2"/>
  <c r="C8" i="2"/>
  <c r="D8" i="2"/>
  <c r="E8" i="2"/>
  <c r="K8" i="1"/>
  <c r="L8" i="1"/>
  <c r="M8" i="1"/>
  <c r="J8" i="1"/>
  <c r="F8" i="2"/>
  <c r="L77" i="1"/>
  <c r="M77" i="1"/>
  <c r="M7" i="1"/>
  <c r="D5" i="2"/>
  <c r="D6" i="2"/>
  <c r="G4" i="2"/>
  <c r="D10" i="2"/>
  <c r="D11" i="2"/>
  <c r="D12" i="2"/>
  <c r="D13" i="2"/>
  <c r="G9" i="2"/>
  <c r="D15" i="2"/>
  <c r="D16" i="2"/>
  <c r="D17" i="2"/>
  <c r="D18" i="2"/>
  <c r="G14" i="2"/>
  <c r="G2" i="2"/>
  <c r="W6" i="2"/>
  <c r="A2" i="2"/>
  <c r="V6" i="2"/>
  <c r="C45" i="2"/>
  <c r="C46" i="2"/>
  <c r="C47" i="2"/>
  <c r="C44" i="2"/>
  <c r="B43" i="2"/>
  <c r="C41" i="2"/>
  <c r="C42" i="2"/>
  <c r="C40" i="2"/>
  <c r="B39" i="2"/>
  <c r="C37" i="2"/>
  <c r="C38" i="2"/>
  <c r="C36" i="2"/>
  <c r="B35" i="2"/>
  <c r="C31" i="2"/>
  <c r="C32" i="2"/>
  <c r="C33" i="2"/>
  <c r="C34" i="2"/>
  <c r="C30" i="2"/>
  <c r="B29" i="2"/>
  <c r="A43" i="2"/>
  <c r="A39" i="2"/>
  <c r="A35" i="2"/>
  <c r="A29" i="2"/>
  <c r="A25" i="2"/>
  <c r="A21" i="2"/>
  <c r="E27" i="2"/>
  <c r="K27" i="1"/>
  <c r="L27" i="1"/>
  <c r="M27" i="1"/>
  <c r="J27" i="1"/>
  <c r="F27" i="2"/>
  <c r="E28" i="2"/>
  <c r="K28" i="1"/>
  <c r="L28" i="1"/>
  <c r="M28" i="1"/>
  <c r="J28" i="1"/>
  <c r="F28" i="2"/>
  <c r="E26" i="2"/>
  <c r="K26" i="1"/>
  <c r="L26" i="1"/>
  <c r="J26" i="1"/>
  <c r="F26" i="2"/>
  <c r="C27" i="2"/>
  <c r="C28" i="2"/>
  <c r="C26" i="2"/>
  <c r="B25" i="2"/>
  <c r="E17" i="2"/>
  <c r="K17" i="1"/>
  <c r="L17" i="1"/>
  <c r="J17" i="1"/>
  <c r="F17" i="2"/>
  <c r="E23" i="2"/>
  <c r="K23" i="1"/>
  <c r="L23" i="1"/>
  <c r="J23" i="1"/>
  <c r="F23" i="2"/>
  <c r="E24" i="2"/>
  <c r="K24" i="1"/>
  <c r="L24" i="1"/>
  <c r="J24" i="1"/>
  <c r="F24" i="2"/>
  <c r="C23" i="2"/>
  <c r="C24" i="2"/>
  <c r="C22" i="2"/>
  <c r="B21" i="2"/>
  <c r="M26" i="1"/>
  <c r="M23" i="1"/>
  <c r="E68" i="2"/>
  <c r="E60" i="2"/>
  <c r="E61" i="2"/>
  <c r="E62" i="2"/>
  <c r="E52" i="2"/>
  <c r="E53" i="2"/>
  <c r="E54" i="2"/>
  <c r="K60" i="1"/>
  <c r="L60" i="1"/>
  <c r="M60" i="1"/>
  <c r="K61" i="1"/>
  <c r="L61" i="1"/>
  <c r="M61" i="1"/>
  <c r="J61" i="1"/>
  <c r="F61" i="2"/>
  <c r="K62" i="1"/>
  <c r="L62" i="1"/>
  <c r="M62" i="1"/>
  <c r="K53" i="1"/>
  <c r="L53" i="1"/>
  <c r="M53" i="1"/>
  <c r="K54" i="1"/>
  <c r="L54" i="1"/>
  <c r="M54" i="1"/>
  <c r="K55" i="1"/>
  <c r="L55" i="1"/>
  <c r="J55" i="1"/>
  <c r="M55" i="1"/>
  <c r="C67" i="2"/>
  <c r="C68" i="2"/>
  <c r="C66" i="2"/>
  <c r="B65" i="2"/>
  <c r="C59" i="2"/>
  <c r="C60" i="2"/>
  <c r="C61" i="2"/>
  <c r="C62" i="2"/>
  <c r="C63" i="2"/>
  <c r="C64" i="2"/>
  <c r="C58" i="2"/>
  <c r="B57" i="2"/>
  <c r="C52" i="2"/>
  <c r="C53" i="2"/>
  <c r="C54" i="2"/>
  <c r="C55" i="2"/>
  <c r="C56" i="2"/>
  <c r="C51" i="2"/>
  <c r="B50" i="2"/>
  <c r="E16" i="2"/>
  <c r="M17" i="1"/>
  <c r="C16" i="2"/>
  <c r="C17" i="2"/>
  <c r="C18" i="2"/>
  <c r="C15" i="2"/>
  <c r="C11" i="2"/>
  <c r="C12" i="2"/>
  <c r="C13" i="2"/>
  <c r="C10" i="2"/>
  <c r="C6" i="2"/>
  <c r="C5" i="2"/>
  <c r="B14" i="2"/>
  <c r="B9" i="2"/>
  <c r="B4" i="2"/>
  <c r="J54" i="1"/>
  <c r="F54" i="2"/>
  <c r="J53" i="1"/>
  <c r="F53" i="2"/>
  <c r="J62" i="1"/>
  <c r="F62" i="2"/>
  <c r="J60" i="1"/>
  <c r="F60" i="2"/>
  <c r="E75" i="2"/>
  <c r="E76" i="2"/>
  <c r="E78" i="2"/>
  <c r="E72" i="2"/>
  <c r="E66" i="2"/>
  <c r="E67" i="2"/>
  <c r="E58" i="2"/>
  <c r="E59" i="2"/>
  <c r="E63" i="2"/>
  <c r="E64" i="2"/>
  <c r="E51" i="2"/>
  <c r="E55" i="2"/>
  <c r="E56" i="2"/>
  <c r="E44" i="2"/>
  <c r="E45" i="2"/>
  <c r="E46" i="2"/>
  <c r="E47" i="2"/>
  <c r="E40" i="2"/>
  <c r="E41" i="2"/>
  <c r="E42" i="2"/>
  <c r="E36" i="2"/>
  <c r="E37" i="2"/>
  <c r="E38" i="2"/>
  <c r="E30" i="2"/>
  <c r="E31" i="2"/>
  <c r="E32" i="2"/>
  <c r="E33" i="2"/>
  <c r="E34" i="2"/>
  <c r="E22" i="2"/>
  <c r="E15" i="2"/>
  <c r="E18" i="2"/>
  <c r="E10" i="2"/>
  <c r="E11" i="2"/>
  <c r="E12" i="2"/>
  <c r="E13" i="2"/>
  <c r="E6" i="2"/>
  <c r="E5" i="2"/>
  <c r="K45" i="1"/>
  <c r="L45" i="1"/>
  <c r="M45" i="1"/>
  <c r="K46" i="1"/>
  <c r="L46" i="1"/>
  <c r="M46" i="1"/>
  <c r="K47" i="1"/>
  <c r="J47" i="1"/>
  <c r="F47" i="2"/>
  <c r="L47" i="1"/>
  <c r="M47" i="1"/>
  <c r="M44" i="1"/>
  <c r="L44" i="1"/>
  <c r="K44" i="1"/>
  <c r="K37" i="1"/>
  <c r="L37" i="1"/>
  <c r="M37" i="1"/>
  <c r="K38" i="1"/>
  <c r="L38" i="1"/>
  <c r="M38" i="1"/>
  <c r="M36" i="1"/>
  <c r="L36" i="1"/>
  <c r="K36" i="1"/>
  <c r="K31" i="1"/>
  <c r="L31" i="1"/>
  <c r="M31" i="1"/>
  <c r="K32" i="1"/>
  <c r="L32" i="1"/>
  <c r="M32" i="1"/>
  <c r="K33" i="1"/>
  <c r="L33" i="1"/>
  <c r="M33" i="1"/>
  <c r="K34" i="1"/>
  <c r="L34" i="1"/>
  <c r="M34" i="1"/>
  <c r="M30" i="1"/>
  <c r="L30" i="1"/>
  <c r="K30" i="1"/>
  <c r="M24" i="1"/>
  <c r="M22" i="1"/>
  <c r="L22" i="1"/>
  <c r="K22" i="1"/>
  <c r="K15" i="1"/>
  <c r="L15" i="1"/>
  <c r="M15" i="1"/>
  <c r="K12" i="1"/>
  <c r="L12" i="1"/>
  <c r="M12" i="1"/>
  <c r="K13" i="1"/>
  <c r="J13" i="1"/>
  <c r="F13" i="2"/>
  <c r="L13" i="1"/>
  <c r="M13" i="1"/>
  <c r="K11" i="1"/>
  <c r="L11" i="1"/>
  <c r="J11" i="1"/>
  <c r="F11" i="2"/>
  <c r="M11" i="1"/>
  <c r="J34" i="1"/>
  <c r="F34" i="2"/>
  <c r="J30" i="1"/>
  <c r="F30" i="2"/>
  <c r="J12" i="1"/>
  <c r="F12" i="2"/>
  <c r="J33" i="1"/>
  <c r="F33" i="2"/>
  <c r="J32" i="1"/>
  <c r="F32" i="2"/>
  <c r="J31" i="1"/>
  <c r="F31" i="2"/>
  <c r="J38" i="1"/>
  <c r="F38" i="2"/>
  <c r="J37" i="1"/>
  <c r="F37" i="2"/>
  <c r="J46" i="1"/>
  <c r="F46" i="2"/>
  <c r="J45" i="1"/>
  <c r="F45" i="2"/>
  <c r="J36" i="1"/>
  <c r="F36" i="2"/>
  <c r="J44" i="1"/>
  <c r="F44" i="2"/>
  <c r="J15" i="1"/>
  <c r="F15" i="2"/>
  <c r="M72" i="1"/>
  <c r="L72" i="1"/>
  <c r="K72" i="1"/>
  <c r="J72" i="1"/>
  <c r="F72" i="2"/>
  <c r="M59" i="1"/>
  <c r="L59" i="1"/>
  <c r="K59" i="1"/>
  <c r="M58" i="1"/>
  <c r="L58" i="1"/>
  <c r="K58" i="1"/>
  <c r="M56" i="1"/>
  <c r="L56" i="1"/>
  <c r="K56" i="1"/>
  <c r="M52" i="1"/>
  <c r="L52" i="1"/>
  <c r="K52" i="1"/>
  <c r="J59" i="1"/>
  <c r="F59" i="2"/>
  <c r="J56" i="1"/>
  <c r="F56" i="2"/>
  <c r="J58" i="1"/>
  <c r="F58" i="2"/>
  <c r="J52" i="1"/>
  <c r="M78" i="1"/>
  <c r="L78" i="1"/>
  <c r="K78" i="1"/>
  <c r="M76" i="1"/>
  <c r="L76" i="1"/>
  <c r="K76" i="1"/>
  <c r="M75" i="1"/>
  <c r="L75" i="1"/>
  <c r="K75" i="1"/>
  <c r="M73" i="1"/>
  <c r="M68" i="1"/>
  <c r="L68" i="1"/>
  <c r="K68" i="1"/>
  <c r="M67" i="1"/>
  <c r="L67" i="1"/>
  <c r="K67" i="1"/>
  <c r="M42" i="1"/>
  <c r="L42" i="1"/>
  <c r="K42" i="1"/>
  <c r="J42" i="1"/>
  <c r="F42" i="2"/>
  <c r="M41" i="1"/>
  <c r="L41" i="1"/>
  <c r="K41" i="1"/>
  <c r="M40" i="1"/>
  <c r="L40" i="1"/>
  <c r="K40" i="1"/>
  <c r="M66" i="1"/>
  <c r="L66" i="1"/>
  <c r="K66" i="1"/>
  <c r="M64" i="1"/>
  <c r="L64" i="1"/>
  <c r="K64" i="1"/>
  <c r="M63" i="1"/>
  <c r="L63" i="1"/>
  <c r="K63" i="1"/>
  <c r="M51" i="1"/>
  <c r="L51" i="1"/>
  <c r="K51" i="1"/>
  <c r="M10" i="1"/>
  <c r="L10" i="1"/>
  <c r="K10" i="1"/>
  <c r="M6" i="1"/>
  <c r="L6" i="1"/>
  <c r="K6" i="1"/>
  <c r="M5" i="1"/>
  <c r="L5" i="1"/>
  <c r="K5" i="1"/>
  <c r="F55" i="2"/>
  <c r="F52" i="2"/>
  <c r="J75" i="1"/>
  <c r="F75" i="2"/>
  <c r="J76" i="1"/>
  <c r="F76" i="2"/>
  <c r="J51" i="1"/>
  <c r="F51" i="2"/>
  <c r="J66" i="1"/>
  <c r="F66" i="2"/>
  <c r="J40" i="1"/>
  <c r="F40" i="2"/>
  <c r="J41" i="1"/>
  <c r="F41" i="2"/>
  <c r="J67" i="1"/>
  <c r="F67" i="2"/>
  <c r="J68" i="1"/>
  <c r="F68" i="2"/>
  <c r="J63" i="1"/>
  <c r="F63" i="2"/>
  <c r="J78" i="1"/>
  <c r="F78" i="2"/>
  <c r="J64" i="1"/>
  <c r="F64" i="2"/>
  <c r="J22" i="1"/>
  <c r="F22" i="2"/>
  <c r="J5" i="1"/>
  <c r="F5" i="2"/>
  <c r="J6" i="1"/>
  <c r="F6" i="2"/>
  <c r="J10" i="1"/>
  <c r="F10" i="2"/>
  <c r="M18" i="1"/>
  <c r="L18" i="1"/>
  <c r="K18" i="1"/>
  <c r="M16" i="1"/>
  <c r="L16" i="1"/>
  <c r="K16" i="1"/>
  <c r="J16" i="1"/>
  <c r="F16" i="2"/>
  <c r="J18" i="1"/>
  <c r="F18" i="2"/>
  <c r="J2" i="2"/>
</calcChain>
</file>

<file path=xl/sharedStrings.xml><?xml version="1.0" encoding="utf-8"?>
<sst xmlns="http://schemas.openxmlformats.org/spreadsheetml/2006/main" count="825" uniqueCount="317">
  <si>
    <t>Score</t>
  </si>
  <si>
    <t>#</t>
  </si>
  <si>
    <t>3.1.</t>
  </si>
  <si>
    <t>Criteria</t>
  </si>
  <si>
    <t xml:space="preserve">Indicator </t>
  </si>
  <si>
    <t xml:space="preserve"> Criteria</t>
  </si>
  <si>
    <t xml:space="preserve"> Indicators </t>
  </si>
  <si>
    <t>Coordination</t>
  </si>
  <si>
    <t>Consensus</t>
  </si>
  <si>
    <t>Averages</t>
  </si>
  <si>
    <t>TOTAL</t>
  </si>
  <si>
    <t>Evidence Collected</t>
  </si>
  <si>
    <t>Reason for Score</t>
  </si>
  <si>
    <t>Recommendations</t>
  </si>
  <si>
    <t>Technical systems (IT, information management) partially enable CTP processes and further upgrades are underway</t>
  </si>
  <si>
    <t>Technical systems (IT, information management) fully support and enable CTP processes</t>
  </si>
  <si>
    <t>Action</t>
  </si>
  <si>
    <t>Low</t>
  </si>
  <si>
    <t>Medium</t>
  </si>
  <si>
    <t>High</t>
  </si>
  <si>
    <t>Technical systems (IT, information management) do not--or only partially--enable CTP processes, and upgrading is not being considered</t>
  </si>
  <si>
    <t>Technical systems (IT, information management) do not--or only partially--enable CTP processes, but upgrades are being planned</t>
  </si>
  <si>
    <t>A small reserve fund is available to enable a CTP response to a very limited set of emergencies</t>
  </si>
  <si>
    <t>Some reserve funds are available to enable a CTP response to a subset of emergencies</t>
  </si>
  <si>
    <t xml:space="preserve">There are no agreements and systems in place to replenish reserve funds </t>
  </si>
  <si>
    <t>4.1.</t>
  </si>
  <si>
    <t>4.2.</t>
  </si>
  <si>
    <t>No relevant staff have the capacity to conduct a market assessment in line with good practices</t>
  </si>
  <si>
    <t>No relevant staff have the capacity to conduct a needs assessment in line with good practices</t>
  </si>
  <si>
    <t>Relevant staff involved in proposal development partially understand CTP and write weak CTP proposals</t>
  </si>
  <si>
    <t>Relevant staff involved in proposal development have a good understanding of CTP and write strong CTP proposals</t>
  </si>
  <si>
    <t>There is some emphasis on learning about CTP, but without any systematic knowledge capture process</t>
  </si>
  <si>
    <t>There is a clear emphasis on learning about CTP, and the beginnings of a systematic knowledge capture process</t>
  </si>
  <si>
    <t>There is no process in place to capture knowledge about CTP</t>
  </si>
  <si>
    <t>There is no process and platform in place to transfer knowledge about CTP</t>
  </si>
  <si>
    <t>There is a partial process and platform in place to transfer knowledge about CTP</t>
  </si>
  <si>
    <t>Leadership</t>
  </si>
  <si>
    <t xml:space="preserve">Senior leadership actively supports CTP as a modality and gives leadership and accountability to its implementation </t>
  </si>
  <si>
    <t xml:space="preserve">Senior leadership generally supports CTP as a modality but stays disengaged from any implementation </t>
  </si>
  <si>
    <t>Senior leadership allows for the use of CTP as a modality but is somewhat apprehensive about it</t>
  </si>
  <si>
    <t>There are no reserve funds available to enable a rapid emergency CTP response</t>
  </si>
  <si>
    <t>Cash/funding reserves are available, enabling a rapid CTP response to emergency humanitarian needs</t>
  </si>
  <si>
    <t xml:space="preserve">There are some agreements and systems in place to replenish reserve funds </t>
  </si>
  <si>
    <t>Communications</t>
  </si>
  <si>
    <t>4.1.a. Strategy</t>
  </si>
  <si>
    <t>4.1.b. Practice</t>
  </si>
  <si>
    <t>4.2.a. Global involvement</t>
  </si>
  <si>
    <t>4.2.b. Local involvement</t>
  </si>
  <si>
    <t>Agreements and systems to replenish reserve funds are under development</t>
  </si>
  <si>
    <t>A small portion of relevant staff have the capacity to conduct a needs assessment in line with good practices</t>
  </si>
  <si>
    <t>A large portion of relevant staff have the capacity to conduct a needs assessment in line with good practices</t>
  </si>
  <si>
    <t>All relevant staff have the capacity to conduct a needs assessment in line with good practices</t>
  </si>
  <si>
    <t>A small portion of relevant staff have the capacity to conduct a market assessment in line with good practices</t>
  </si>
  <si>
    <t>A large portion of relevant staff have the capacity to conduct a market assessment in line with good practices</t>
  </si>
  <si>
    <t>All relevant staff have the capacity to conduct a market assessment in line with good practices</t>
  </si>
  <si>
    <t>Relevant staff involved in proposal development do not understand CTP and exclude CTP from proposals</t>
  </si>
  <si>
    <t>Relevant staff involved in proposal development generally understand CTP and write average CTP proposals</t>
  </si>
  <si>
    <t>No relevant staff have the capacity to conduct a response analysis in line with good practices</t>
  </si>
  <si>
    <t>A small portion of relevant staff have the capacity to conduct a response analysis in line with good practices</t>
  </si>
  <si>
    <t>A large portion of relevant staff have the capacity to conduct a response analysis in line with good practices</t>
  </si>
  <si>
    <t>All relevant staff have the capacity to conduct a response analysis in line with good practices</t>
  </si>
  <si>
    <t>No relevant staff have the capacity to conduct a feasibility analysis in line with good practices</t>
  </si>
  <si>
    <t>A small portion of relevant staff have the capacity to conduct a feasibility analysis in line with good practices</t>
  </si>
  <si>
    <t>A large portion of relevant staff have the capacity to conduct a feasibility analysis in line with good practices</t>
  </si>
  <si>
    <t>All relevant staff have the capacity to conduct a feasibility analysis in line with good practices</t>
  </si>
  <si>
    <t>3.3.a. Post-distribution monitoring</t>
  </si>
  <si>
    <t>3.3.b. Market monitoring</t>
  </si>
  <si>
    <t>3.1.a. Needs assessment</t>
  </si>
  <si>
    <t>3.1.b. Market assessment</t>
  </si>
  <si>
    <t>3.1.d. Risk assessment</t>
  </si>
  <si>
    <t>3.1.e. Response analysis</t>
  </si>
  <si>
    <t>3.1.f. Feasibility analysis</t>
  </si>
  <si>
    <t>3.2.a. Transfer value</t>
  </si>
  <si>
    <t>3.2.b. Selection of delivery mechanism</t>
  </si>
  <si>
    <t>3.2.c. Vulnerability analysis and targeting</t>
  </si>
  <si>
    <t>3.2.e. Beneficiary communication</t>
  </si>
  <si>
    <t>3.2.f. Beneficiary data protection</t>
  </si>
  <si>
    <t>3.2.g. Safety and security</t>
  </si>
  <si>
    <t>There is no policy in place defining who and when to conduct the various situational and response option analyses</t>
  </si>
  <si>
    <t>There is a policy in development defining who and when to conduct the various situational and response option analyses</t>
  </si>
  <si>
    <t>No relevant staff have the capacity to conduct a financial service provider assessment in line with good practices</t>
  </si>
  <si>
    <t>A small portion of relevant staff have the capacity to conduct a financial service provider assessment in line with good practices</t>
  </si>
  <si>
    <t>A large portion of relevant staff have the capacity to conduct a financial service provider assessment in line with good practices</t>
  </si>
  <si>
    <t>All relevant staff have the capacity to conduct a financial service provider assessment in line with good practices</t>
  </si>
  <si>
    <t>No relevant staff have the capacity to conduct a risk assessment in line with good practices</t>
  </si>
  <si>
    <t>A small portion of relevant staff have the capacity to conduct a risk assessment in line with good practices</t>
  </si>
  <si>
    <t>A large portion of relevant staff have the capacity to conduct a risk assessment in line with good practices</t>
  </si>
  <si>
    <t>All relevant staff have the capacity to conduct a risk assessment in line with good practices</t>
  </si>
  <si>
    <t>No relevant staff have the capacity to design and implement a transfer value action in line with good practices</t>
  </si>
  <si>
    <t>A large portion of relevant staff have the capacity to design and implement a transfer value action in line with good practices</t>
  </si>
  <si>
    <t>All relevant staff have the capacity to design and implement a transfer value action in line with good practices</t>
  </si>
  <si>
    <t>No relevant staff have the capacity to design and implement a delivery mechanism selection in line with good practices</t>
  </si>
  <si>
    <t>A small portion of relevant staff have the capacity to design and implement a delivery mechanism selection in line with good practices</t>
  </si>
  <si>
    <t>A large portion of relevant staff have the capacity to design and implement a delivery mechanism selection in line with good practices</t>
  </si>
  <si>
    <t>All relevant staff have the capacity to design and implement a delivery mechanism selection in line with good practices</t>
  </si>
  <si>
    <t>No relevant staff have the capacity to design and implement safety and security risk management for staff and beneficiaries in line with good practices</t>
  </si>
  <si>
    <t>A small portion of relevant staff have the capacity to design and implement safety and security risk management for staff and beneficiaries in line with good practices</t>
  </si>
  <si>
    <t>A large portion of relevant staff have the capacity to design and implement safety and security risk management for staff and beneficiaries in line with good practices</t>
  </si>
  <si>
    <t>All relevant staff have the capacity to design and implement safety and security risk management for staff and beneficiaries in line with good practices</t>
  </si>
  <si>
    <t>No relevant staff have the capacity to establish local contracts and perform distribution tracking in line with good practices</t>
  </si>
  <si>
    <t>A small portion of relevant staff have the capacity to establish local contracts and perform distribution tracking in line with good practices</t>
  </si>
  <si>
    <t>A large portion of relevant staff have the capacity to establish local contracts and perform distribution tracking in line with good practices</t>
  </si>
  <si>
    <t>All relevant staff have the capacity to establish local contracts and perform distribution tracking in line with good practices</t>
  </si>
  <si>
    <t>No relevant staff have the capacity to perform post-distribution monitoring in line with good practices</t>
  </si>
  <si>
    <t>A small portion of relevant staff have the capacity to perform post-distribution monitoring in line with good practices</t>
  </si>
  <si>
    <t>A large portion of relevant staff have the capacity to perform post-distribution monitoring in line with good practices</t>
  </si>
  <si>
    <t>All relevant staff have the capacity to perform post-distribution monitoring in line with good practices</t>
  </si>
  <si>
    <t>No relevant staff have the capacity to perform market monitoring in line with good practices</t>
  </si>
  <si>
    <t>A small portion of relevant staff have the capacity to perform market monitoring in line with good practices</t>
  </si>
  <si>
    <t>A large portion of relevant staff have the capacity to perform market monitoring in line with good practices</t>
  </si>
  <si>
    <t>All relevant staff have the capacity to perform market monitoring in line with good practices</t>
  </si>
  <si>
    <t>2.3.b. Technical systems</t>
  </si>
  <si>
    <t>2.3.c. Accounting system</t>
  </si>
  <si>
    <t>2.3.d. Staff involvement</t>
  </si>
  <si>
    <t>2.3.e. Staff capacity</t>
  </si>
  <si>
    <t>2.4.a. Donor attitude awareness</t>
  </si>
  <si>
    <t>2.4.b. Proposals</t>
  </si>
  <si>
    <t>2.4.c. Contracts</t>
  </si>
  <si>
    <t>2.5.a. Knowledge capture</t>
  </si>
  <si>
    <t>2.5.b. Knowledge transfer</t>
  </si>
  <si>
    <t>2.5.c. Knowledge use</t>
  </si>
  <si>
    <t>2.6.a. Capacity assessment</t>
  </si>
  <si>
    <t>2.6.b. Capacity development</t>
  </si>
  <si>
    <t>2.6.c. Knowledge, skills, and abilities</t>
  </si>
  <si>
    <t>A small portion of relevant staff have the capacity to design and implement a transfer value action in line with good practices</t>
  </si>
  <si>
    <t>No relevant staff have the capacity to design and implement vulnerability analysis and targeting in line with good practices</t>
  </si>
  <si>
    <t>A small portion of relevant staff have the capacity to design and implement vulnerability analysis and targeting in line with good practices</t>
  </si>
  <si>
    <t>A large portion of relevant staff have the capacity to design and implement vulnerability analysis and targeting in line with good practices</t>
  </si>
  <si>
    <t>All relevant staff have the capacity to design and implement vulnerability analysis and targeting in line with good practices</t>
  </si>
  <si>
    <t>1.1.b. Senior leadership</t>
  </si>
  <si>
    <t>1.1.c. Strategic plans</t>
  </si>
  <si>
    <t>1.2.a. Leadership support</t>
  </si>
  <si>
    <t>1.2.d. Change impact</t>
  </si>
  <si>
    <t>1.3.a. Emergency preparedness</t>
  </si>
  <si>
    <t>Senior leadership discourages the use of CTP as a modality</t>
  </si>
  <si>
    <t>1.2.b. Change agents</t>
  </si>
  <si>
    <t>1.2.c. Change plans</t>
  </si>
  <si>
    <t xml:space="preserve">A full set of agreements and systems are in place to replenish reserve funds </t>
  </si>
  <si>
    <t>There is no process in place to ensure the use of any newly captured knowledge about CTP</t>
  </si>
  <si>
    <t>There is no process in place to ensure the use of any newly captured knowledge about CTP, but there are plans to develop it</t>
  </si>
  <si>
    <t>There is a partial process in place to ensure the use of newly captured knowledge about CTP</t>
  </si>
  <si>
    <t>There is a process in place to ensure the use of newly captured knowledge about CTP</t>
  </si>
  <si>
    <t>No relevant staff involved in contract management have the capacity to apply CTP-specific standard contract terms and conditions</t>
  </si>
  <si>
    <t>A small portion of relevant staff involved in contract management have the capacity to apply CTP-specific standard contract terms and conditions, in line with good practices</t>
  </si>
  <si>
    <t>A large portion of relevant staff involved in contract management have the capacity to apply CTP-specific standard contract terms and conditions, in line with good practices</t>
  </si>
  <si>
    <t>All relevant staff involved in contract management have the capacity to apply CTP-specific standard contract terms and conditions, in line with good practices</t>
  </si>
  <si>
    <t>4.2.c. Collaboration</t>
  </si>
  <si>
    <t>4.2.d. Receptiveness</t>
  </si>
  <si>
    <t>1.1.d. Standards</t>
  </si>
  <si>
    <t>Leadership has no interest in any CTP standards</t>
  </si>
  <si>
    <t>Leadership has no preference between in-house/corporate and common CTP standards</t>
  </si>
  <si>
    <t>There is a systematic process and platform in place to transfer knowledge about CTP, including to external repositories of common standards</t>
  </si>
  <si>
    <t>There is a process in place to capture knowledge about CTP systematically, including from external repositories of common standards</t>
  </si>
  <si>
    <t>Select from list</t>
  </si>
  <si>
    <t>3.1.c. Financial service provider assessment</t>
  </si>
  <si>
    <t>CTP is not included in any strategic plans, at any organisational level</t>
  </si>
  <si>
    <t>Senior leadership does not engage in any change process to develop organisational capacity for CTP</t>
  </si>
  <si>
    <t>Senior leadership partially supports the change process to develop some organisational capacity for CTP</t>
  </si>
  <si>
    <t>Senior leadership supports the change process to develop organisational capacity for CTP</t>
  </si>
  <si>
    <t>Senior leadership drives the change process to develop organisational capacity for CTP</t>
  </si>
  <si>
    <t>CTP is not part of any organisational emergency preparedness/ contingency plans</t>
  </si>
  <si>
    <t>CTP has a small part in some organisational emergency preparedness/ contingency plans</t>
  </si>
  <si>
    <t>CTP is part of most organisational emergency preparedness/ contingency plans</t>
  </si>
  <si>
    <t>CTP is fully integrated into all organisational emergency preparedness/ contingency plans</t>
  </si>
  <si>
    <t>The organisation does not assess staff CTP capacity</t>
  </si>
  <si>
    <t>The organisation does minimal assessment of staff CTP capacity</t>
  </si>
  <si>
    <t>The organisation does some assessment of staff CTP capacity</t>
  </si>
  <si>
    <t>The organisation systematically assesses staff CTP capacity</t>
  </si>
  <si>
    <t>The organisation does not offer its staff CTP capacity development</t>
  </si>
  <si>
    <t>The organisation offers its staff limited CTP capacity development</t>
  </si>
  <si>
    <t>The organisation offers its staff some CTP capacity development</t>
  </si>
  <si>
    <t>The organisation offers its staff CTP capacity development, in line with good practices</t>
  </si>
  <si>
    <t>The organisation does not use CTP KSAs in relevant position descriptions</t>
  </si>
  <si>
    <t>The organisation does not use CTP KSAs in relevant position descriptions, but KSA definitions are under development</t>
  </si>
  <si>
    <t>The organisation partially uses CTP KSAs in relevant position descriptions</t>
  </si>
  <si>
    <t>The organisation uses CTP KSAs in relevant position descriptions</t>
  </si>
  <si>
    <t>The organisation communicates to a few stakeholders in support of CTP</t>
  </si>
  <si>
    <t>The organisation communicates consistently to most relevant stakeholders in support of CTP</t>
  </si>
  <si>
    <t>The organisation communicates consistently to all relevant stakeholders in support of CTP</t>
  </si>
  <si>
    <t>The organisation does not participate in global strategic and operational coordination mechanisms</t>
  </si>
  <si>
    <t>The organisation participates minimally in global strategic and operational coordination mechanisms</t>
  </si>
  <si>
    <t>The organisation participates to a modest degree in global strategic and operational coordination mechanisms</t>
  </si>
  <si>
    <t>The organisation does not participate in local strategic and operational coordination mechanisms</t>
  </si>
  <si>
    <t>The organisation participates minimally in local strategic and operational coordination mechanisms</t>
  </si>
  <si>
    <t>The organisation participates to a modest degree in local strategic and operational coordination mechanisms</t>
  </si>
  <si>
    <t>The organisation is not receptive to any input from external CTP strategic and operational coordination mechanisms, including global commitment documents</t>
  </si>
  <si>
    <t>The organisation is receptive to some input from external strategic and operational coordination mechanisms, including global commitment documents</t>
  </si>
  <si>
    <t>The organisation is very receptive to input from external strategic and operational coordination mechanisms, including global commitment documents</t>
  </si>
  <si>
    <t>CTP is only included in one or a few sub-level strategic plans, without integration across the organisation</t>
  </si>
  <si>
    <t>CTP is only included in one or a few sub-level strategic plans, with integration across the organisation underway</t>
  </si>
  <si>
    <t>The organisation seeks minimal or no change in support of any CTP</t>
  </si>
  <si>
    <t>The organisation allows some change, but only in one or a few departments/functions, in support of CTP</t>
  </si>
  <si>
    <t>The organisation is not considering developing change action plans to institutionalise CTP</t>
  </si>
  <si>
    <t>The organisation is in the process of developing change action plans to institutionalise CTP</t>
  </si>
  <si>
    <t>The organisation is implementing comprehensive change action plans to institutionalise CTP</t>
  </si>
  <si>
    <t>The organisation supports some change in all relevant departments/functions, to institutionalise CTP</t>
  </si>
  <si>
    <t>The organisation is fully committed to affect necessary change in all relevant departments/functions, to institutionalise CTP</t>
  </si>
  <si>
    <t>Leadership has not established an approval process for rapid authorisation, disbursement and reconciliation of cash reserve funds for CTP</t>
  </si>
  <si>
    <t>Leadership is developing an approval process for rapid authorisation, disbursement and reconciliation of cash reserve funds for CTP</t>
  </si>
  <si>
    <t>Leadership has implemented a partial approval process for rapid authorisation, disbursement and reconciliation of cash reserve funds for CTP</t>
  </si>
  <si>
    <t>Leadership has implemented a robust approval process for rapid authorisation, disbursement and reconciliation of cash reserve funds for CTP</t>
  </si>
  <si>
    <t>Staff involved in programme development are unaware of donor attitudes and requirements related to CTP funding</t>
  </si>
  <si>
    <t>Some staff involved in programme development are aware of donor attitudes and requirements related to CTP funding</t>
  </si>
  <si>
    <t>Most staff involved in programme development are aware of donor attitudes and requirements related to CTP funding</t>
  </si>
  <si>
    <t>Staff involved in programme development are aware of donor attitudes and requirements related to CTP funding</t>
  </si>
  <si>
    <t>3.2.d. Programme set-up</t>
  </si>
  <si>
    <t>No relevant staff have the capacity to integrate beneficiary data protection in the design and implementation of CTP programmes in line with good practices</t>
  </si>
  <si>
    <t>A small portion of relevant staff have the capacity to integrate beneficiary data protection in the design and implementation of CTP programmes in line with good practices</t>
  </si>
  <si>
    <t>A large portion of relevant staff have the capacity to integrate beneficiary data protection in the design and implementation of CTP programmes in line with good practices</t>
  </si>
  <si>
    <t>All relevant staff have the capacity to integrate beneficiary data protection in the design and implementation of CTP programmes in line with good practices</t>
  </si>
  <si>
    <t>No relevant staff have the capacity to conduct data analyses and utilise the findings in line with good practices</t>
  </si>
  <si>
    <t>A small portion of relevant staff have the capacity to conduct data analyses and utilise the findings in line with good practices</t>
  </si>
  <si>
    <t>A large portion of relevant staff have the capacity to conduct data analyses and utilise the findings in line with good practices</t>
  </si>
  <si>
    <t>All relevant staff have the capacity to conduct data analyses and utilise the findings in line with good practices</t>
  </si>
  <si>
    <t>3.3.c. Data analysis and utilisation</t>
  </si>
  <si>
    <t>OCRT SUMMARY</t>
  </si>
  <si>
    <t>No OCR process facilitator/team has been appointed or empowered to facilitate the change process</t>
  </si>
  <si>
    <t>The appointment of an OCR process facilitator/team to facilitate the change process is pending</t>
  </si>
  <si>
    <t>An OCR process facilitator/team has been appointed but not fully empowered to facilitate the change process</t>
  </si>
  <si>
    <t>An OCR process facilitator/team has been appointed and empowered to facilitate the change process</t>
  </si>
  <si>
    <t xml:space="preserve">  Category 1: Leadership and resourcing</t>
  </si>
  <si>
    <t>1.1.a. The board</t>
  </si>
  <si>
    <t>Change management</t>
  </si>
  <si>
    <t>1.3.b. Funding availability</t>
  </si>
  <si>
    <t>1.3.c. Funding release approval process</t>
  </si>
  <si>
    <t>1.3.d. Funding replenishment</t>
  </si>
  <si>
    <t xml:space="preserve">  Category 2: Organisational systems and policies</t>
  </si>
  <si>
    <t>CTP technical competency policies</t>
  </si>
  <si>
    <t>2.1.b. Design and implementation</t>
  </si>
  <si>
    <t>There is no policy in place defining who and when to perform the various design and implementation actions</t>
  </si>
  <si>
    <t>There is a policy in development defining who and when to perform the various design and implementation actions</t>
  </si>
  <si>
    <t>There is no policy in place defining who and when to perform the various monitoring and evaluation actions</t>
  </si>
  <si>
    <t>There is a policy in development defining who and when to perform the various monitoring and evaluation actions</t>
  </si>
  <si>
    <t>2.2.a. Assessment and analysis</t>
  </si>
  <si>
    <t>2.2.b. Design and implementation</t>
  </si>
  <si>
    <t>2.3.a. Policies and procedures</t>
  </si>
  <si>
    <t>2.6.d. Recruitment and retention</t>
  </si>
  <si>
    <t>The organisation does not have the capacity to recruit and retain qualified CTP staff</t>
  </si>
  <si>
    <t>The organisation has minimal capacity to recruit and retain qualified CTP staff</t>
  </si>
  <si>
    <t>The organisation has modest capacity to recruit and retain qualified CTP staff</t>
  </si>
  <si>
    <t>The organisation has the capacity to recruit and retain qualified CTP staff</t>
  </si>
  <si>
    <t>Emergency planning and funding</t>
  </si>
  <si>
    <t>2.1.a. Assessment and analysis</t>
  </si>
  <si>
    <t>There are no finance and operations policies and procedures in place for CTP</t>
  </si>
  <si>
    <t>There are some finance and operations policies and procedures in place for CTP, but not fully in line with good practice</t>
  </si>
  <si>
    <t>There are finance and operations policies and procedures in place for CTP, under development to be brought in line with good practice</t>
  </si>
  <si>
    <t>There are finance and operations policies and procedures in place for CTP in line with good practice</t>
  </si>
  <si>
    <t>Some finance and operations staff are involved in assessments and analyses, CTP design and implementation, and monitoring and evaluation</t>
  </si>
  <si>
    <t>Finance and operations staff are involved in assessments and analyses, CTP design and implementation, and monitoring and evaluation, but in an ad hoc manner</t>
  </si>
  <si>
    <t>Finance and operations staff are systematically involved in assessments and analyses, CTP design and implementation, and monitoring and evaluation</t>
  </si>
  <si>
    <t>A small portion of relevant finance and operations staff have the capacity to support assessments and analyses, CTP design and implementation, and monitoring and evaluation, in line with good practices</t>
  </si>
  <si>
    <t>A large portion of relevant finance and operations staff have the capacity to support assessments and analyses, CTP design and implementation, and monitoring and evaluation, in line with good practices</t>
  </si>
  <si>
    <t>All relevant finance and operations staff have the capacity to support assessments and analyses, CTP design and implementation, and monitoring and evaluation, in line with good practices</t>
  </si>
  <si>
    <t>2.1.c. Monitoring and evaluation</t>
  </si>
  <si>
    <t>CTP technical competency guidance</t>
  </si>
  <si>
    <t>2.2.c. Monitoring and evaluation</t>
  </si>
  <si>
    <t>Finance and operations</t>
  </si>
  <si>
    <t>Programme development and contracts</t>
  </si>
  <si>
    <t>Knowledge management</t>
  </si>
  <si>
    <t>Human resources</t>
  </si>
  <si>
    <t xml:space="preserve">  Category 3: Staff CTP technical competency</t>
  </si>
  <si>
    <t>Assessment and analysis</t>
  </si>
  <si>
    <t>Design and implementation</t>
  </si>
  <si>
    <t>Monitoring and evaluation</t>
  </si>
  <si>
    <t xml:space="preserve">  Category 4: External engagement</t>
  </si>
  <si>
    <t>The board does not support CTP as a modality</t>
  </si>
  <si>
    <t>The board has reservations about CTP as a modality</t>
  </si>
  <si>
    <t>The board generally supports CTP but does not provide CTP oversight</t>
  </si>
  <si>
    <t>The board actively supports CTP and provides CTP oversight</t>
  </si>
  <si>
    <t>CTP is incorporated fully across the organisation in strategic plans as a recognised modality and a strategic organisational strength</t>
  </si>
  <si>
    <t>Leadership generally supports the application of common standards, guidelines and approaches to the design of CTP, as well as the use of common markers and outcome indicators to track and report CTP</t>
  </si>
  <si>
    <t>Leadership promotes and requires the application of common standards, guidelines and approaches to the design of CTP, as well as the use of common markers and outcome indicators to track and report CTP</t>
  </si>
  <si>
    <t>The organisation is finalising change action plans to institutionalise CTP</t>
  </si>
  <si>
    <t>There is a policy in place defining who and when to conduct the various situational and response option analyses, but there is no regular review for relevance, compliance and effectiveness</t>
  </si>
  <si>
    <t>There is a policy in place defining who and when to conduct the various situational and response option analyses, and there is a regular review for relevance, compliance and effectiveness</t>
  </si>
  <si>
    <t>There is a policy in place defining who and when to perform the various design and implementation actions, and there is a regular review for relevance, compliance and effectiveness</t>
  </si>
  <si>
    <t>There is a policy in place defining who and when to perform the various monitoring and evaluation actions, and there is a regular review for relevance, compliance and effectiveness</t>
  </si>
  <si>
    <t>There is a policy in place defining who and when to perform the various monitoring and evaluation actions, but there is no regular review for, relevance, compliance and effectiveness</t>
  </si>
  <si>
    <t>There is a policy in place defining who and when to perform the various design and implementation actions, but there is no regular review for, relevance, compliance and effectiveness</t>
  </si>
  <si>
    <t>There is no guidance in place on how to conduct the various situational and response option analyses</t>
  </si>
  <si>
    <t>There is no guidance in place on how to perform the various design and implementation actions</t>
  </si>
  <si>
    <t>There is no guidance in place on how to perform the various monitoring and evaluation actions</t>
  </si>
  <si>
    <t>There is guidance in development on how to conduct the various situational and response option analyses</t>
  </si>
  <si>
    <t>There is guidance in development on how to perform the various design and implementation actions</t>
  </si>
  <si>
    <t>There is guidance in development on how to perform the various monitoring and evaluation actions</t>
  </si>
  <si>
    <t>There is guidance in place how to conduct the various situational and response option analyses, but there is no regular review for relevance, compliance and effectiveness</t>
  </si>
  <si>
    <t>There is guidance in place how to perform the various design and implementation actions, but there is no regular review for, relevance, compliance and effectiveness</t>
  </si>
  <si>
    <t>There is guidance in place how to perform the various monitoring and evaluation actions, but there is no regular review for, relevance, compliance and effectiveness</t>
  </si>
  <si>
    <t>There is guidance in place on how to conduct the various situational and response option analyses, and there is a regular review for relevance, compliance and effectiveness</t>
  </si>
  <si>
    <t>There is guidance in place on how to perform the various design and implementation actions, and there is a regular review for relevance, compliance and effectiveness</t>
  </si>
  <si>
    <t>There is guidance in place on how to perform the various monitoring and evaluation actions, and there is a regular review for relevance, compliance and effectiveness</t>
  </si>
  <si>
    <t>The accounting system does not allow for designating entries as 'cash assistance'</t>
  </si>
  <si>
    <t>The accounting system does not allow for designating entries as 'cash assistance', but upgrades are being planned</t>
  </si>
  <si>
    <t>The accounting system partially allows for designating any entries as 'cash assistance' and for related tracking, and further upgrades are underway</t>
  </si>
  <si>
    <t>The accounting system fully allows for designating entries as 'cash assistance' and for disaggregated tracking by cash type, project, etc.</t>
  </si>
  <si>
    <t>Finance and operations staff are not involved in assessments and analyses, CTP design and implementation, or monitoring and evaluation</t>
  </si>
  <si>
    <t>No relevant finance and operations staff have the capacity to support assessments and analyses, CTP design and implementation, or monitoring and evaluation</t>
  </si>
  <si>
    <t>There is no process and platform in place to transfer knowledge about CTP, but there are plans to develop them</t>
  </si>
  <si>
    <t>2.6.c. Knowledge, skills and abilities (KSAs)</t>
  </si>
  <si>
    <t>3.2.d. Programme setup</t>
  </si>
  <si>
    <t>No relevant staff have the capacity to design and implement beneficiary communication processes in line with good practices</t>
  </si>
  <si>
    <t>A small portion of relevant staff have the capacity to design and implement beneficiary communication processes in line with good practices</t>
  </si>
  <si>
    <t>A large portion of relevant staff have the capacity to design and implement beneficiary communication processes in line with good practices</t>
  </si>
  <si>
    <t>All relevant staff have the capacity to design and implement beneficiary communication processes in line with good practices</t>
  </si>
  <si>
    <t>There is no communications strategy for consistent messaging to all stakeholders</t>
  </si>
  <si>
    <t>The organisation does not communicate consistently with any stakeholders in support of CTP</t>
  </si>
  <si>
    <t>A communications strategy for consistent messaging to all stakeholders is under consideration</t>
  </si>
  <si>
    <t>There is a partial communications strategy for consistent messaging to all stakeholders</t>
  </si>
  <si>
    <t>There is a comprehensive communications strategy for consistent messaging to all stakeholders</t>
  </si>
  <si>
    <t>The organisation fully participates in global strategic and operational coordination mechanisms</t>
  </si>
  <si>
    <t>The organisation fully participates in local strategic and operational coordination mechanisms</t>
  </si>
  <si>
    <t>The organisation does not share information, use common approaches or collaborate with other CTP actors</t>
  </si>
  <si>
    <t>The organisation minimally shares information, uses common approaches and collaborates with other CTP actors</t>
  </si>
  <si>
    <t>The organisation shares information, uses common approaches and collaborates with other CTP actors to a modest degree</t>
  </si>
  <si>
    <t>The organisation shares information, uses common approaches and collaborates with other CTP actors as much as possible</t>
  </si>
  <si>
    <t>The organisation is minimally receptive to input from external strategic and operational coordination mechanisms, including global commitment documents</t>
  </si>
  <si>
    <t>Should you wish to unlock the restricted content in the tabs in order to personalise your OCRT Tool, you need to right click on the tab, select 'Unprotect Sheet' and type in the password OCRT2017.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</si>
</sst>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4"/>
      <name val="Calibri"/>
      <family val="2"/>
      <scheme val="minor"/>
    </font>
    <font>
      <sz val="15"/>
      <name val="Calibri"/>
      <family val="2"/>
      <scheme val="minor"/>
    </font>
    <font>
      <sz val="10"/>
      <name val="Arial"/>
      <family val="2"/>
    </font>
    <font>
      <b/>
      <sz val="16"/>
      <name val="Calibri"/>
      <family val="2"/>
      <scheme val="minor"/>
    </font>
    <font>
      <sz val="11"/>
      <name val="Calibri"/>
      <family val="2"/>
      <scheme val="minor"/>
    </font>
    <font>
      <sz val="12"/>
      <color theme="1"/>
      <name val="Calibri"/>
      <family val="2"/>
      <scheme val="minor"/>
    </font>
    <font>
      <b/>
      <sz val="12"/>
      <name val="Calibri"/>
      <family val="2"/>
      <scheme val="minor"/>
    </font>
    <font>
      <b/>
      <sz val="11"/>
      <name val="Calibri"/>
      <family val="2"/>
      <scheme val="minor"/>
    </font>
    <font>
      <sz val="10"/>
      <name val="Calibri"/>
      <family val="2"/>
      <scheme val="minor"/>
    </font>
    <font>
      <sz val="10"/>
      <color theme="0"/>
      <name val="Calibri"/>
      <family val="2"/>
      <scheme val="minor"/>
    </font>
    <font>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90DE"/>
        <bgColor indexed="64"/>
      </patternFill>
    </fill>
    <fill>
      <patternFill patternType="solid">
        <fgColor rgb="FF2FB5FF"/>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s>
  <cellStyleXfs count="5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7" fillId="0" borderId="0"/>
    <xf numFmtId="9" fontId="7" fillId="0" borderId="0" applyFont="0" applyFill="0" applyBorder="0" applyAlignment="0" applyProtection="0"/>
    <xf numFmtId="9" fontId="10" fillId="0" borderId="0" applyFont="0" applyFill="0" applyBorder="0" applyAlignment="0" applyProtection="0"/>
  </cellStyleXfs>
  <cellXfs count="168">
    <xf numFmtId="0" fontId="0" fillId="0" borderId="0" xfId="0"/>
    <xf numFmtId="0" fontId="13" fillId="2" borderId="0" xfId="0" applyNumberFormat="1" applyFont="1" applyFill="1" applyBorder="1" applyAlignment="1" applyProtection="1">
      <alignment horizontal="left" vertical="top"/>
      <protection locked="0"/>
    </xf>
    <xf numFmtId="0" fontId="13" fillId="2" borderId="0" xfId="0" applyNumberFormat="1" applyFont="1" applyFill="1" applyBorder="1" applyAlignment="1" applyProtection="1">
      <alignment horizontal="left" vertical="top" wrapText="1"/>
      <protection locked="0"/>
    </xf>
    <xf numFmtId="49" fontId="14" fillId="2" borderId="0" xfId="0" applyNumberFormat="1" applyFont="1" applyFill="1" applyBorder="1" applyAlignment="1" applyProtection="1">
      <alignment horizontal="center" vertical="center"/>
      <protection locked="0"/>
    </xf>
    <xf numFmtId="49" fontId="14" fillId="2" borderId="0" xfId="50" applyNumberFormat="1" applyFont="1" applyFill="1" applyBorder="1" applyAlignment="1" applyProtection="1">
      <alignment horizontal="center" vertical="top"/>
      <protection locked="0"/>
    </xf>
    <xf numFmtId="49" fontId="14" fillId="2" borderId="0" xfId="0" applyNumberFormat="1" applyFont="1" applyFill="1" applyBorder="1" applyAlignment="1" applyProtection="1">
      <alignment horizontal="center" vertical="top" wrapText="1"/>
      <protection locked="0"/>
    </xf>
    <xf numFmtId="49" fontId="13" fillId="2" borderId="0" xfId="0" applyNumberFormat="1" applyFont="1" applyFill="1" applyBorder="1" applyAlignment="1" applyProtection="1">
      <alignment horizontal="center" vertical="top"/>
      <protection locked="0"/>
    </xf>
    <xf numFmtId="0" fontId="13" fillId="2" borderId="2" xfId="0" applyNumberFormat="1" applyFont="1" applyFill="1" applyBorder="1" applyAlignment="1" applyProtection="1">
      <alignment horizontal="left" vertical="top"/>
      <protection locked="0"/>
    </xf>
    <xf numFmtId="0" fontId="13" fillId="2" borderId="7" xfId="0" applyNumberFormat="1" applyFont="1" applyFill="1" applyBorder="1" applyAlignment="1" applyProtection="1">
      <alignment horizontal="left" vertical="top" wrapText="1"/>
      <protection locked="0"/>
    </xf>
    <xf numFmtId="9" fontId="11" fillId="3" borderId="7" xfId="50" applyFont="1" applyFill="1" applyBorder="1" applyAlignment="1" applyProtection="1">
      <alignment horizontal="center" vertical="center" wrapText="1"/>
      <protection locked="0"/>
    </xf>
    <xf numFmtId="9" fontId="11" fillId="3" borderId="2" xfId="50" applyFont="1" applyFill="1" applyBorder="1" applyAlignment="1" applyProtection="1">
      <alignment horizontal="center" vertical="center" wrapText="1"/>
      <protection locked="0"/>
    </xf>
    <xf numFmtId="0" fontId="12" fillId="4" borderId="1"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center" vertical="center" wrapText="1"/>
      <protection locked="0"/>
    </xf>
    <xf numFmtId="9" fontId="12" fillId="4" borderId="1" xfId="50" applyFont="1" applyFill="1" applyBorder="1" applyAlignment="1" applyProtection="1">
      <alignment horizontal="center" vertical="center" wrapText="1"/>
      <protection locked="0"/>
    </xf>
    <xf numFmtId="9" fontId="12" fillId="4" borderId="6" xfId="50" applyFont="1" applyFill="1" applyBorder="1" applyAlignment="1" applyProtection="1">
      <alignment horizontal="center" vertical="center" wrapText="1"/>
      <protection locked="0"/>
    </xf>
    <xf numFmtId="0" fontId="12" fillId="4" borderId="6" xfId="0" applyNumberFormat="1" applyFont="1" applyFill="1" applyBorder="1" applyAlignment="1" applyProtection="1">
      <alignment horizontal="center" vertical="center" wrapText="1"/>
      <protection locked="0"/>
    </xf>
    <xf numFmtId="0" fontId="13" fillId="0" borderId="4" xfId="0" applyNumberFormat="1" applyFont="1" applyBorder="1" applyAlignment="1" applyProtection="1">
      <alignment horizontal="left" vertical="center"/>
      <protection locked="0"/>
    </xf>
    <xf numFmtId="0" fontId="13" fillId="5" borderId="6" xfId="0" applyNumberFormat="1" applyFont="1" applyFill="1" applyBorder="1" applyAlignment="1" applyProtection="1">
      <alignment vertical="top" wrapText="1"/>
      <protection locked="0"/>
    </xf>
    <xf numFmtId="0" fontId="13" fillId="5" borderId="2" xfId="0" applyNumberFormat="1" applyFont="1" applyFill="1" applyBorder="1" applyAlignment="1" applyProtection="1">
      <alignment horizontal="left" vertical="top" wrapText="1"/>
      <protection locked="0"/>
    </xf>
    <xf numFmtId="0" fontId="13" fillId="5" borderId="7" xfId="0" applyNumberFormat="1" applyFont="1" applyFill="1" applyBorder="1" applyAlignment="1" applyProtection="1">
      <alignment horizontal="left" vertical="top" wrapText="1"/>
      <protection locked="0"/>
    </xf>
    <xf numFmtId="0" fontId="13" fillId="5" borderId="1" xfId="0" applyNumberFormat="1" applyFont="1" applyFill="1" applyBorder="1" applyAlignment="1" applyProtection="1">
      <alignment vertical="top" wrapText="1"/>
      <protection locked="0"/>
    </xf>
    <xf numFmtId="0" fontId="13" fillId="5" borderId="3" xfId="0" applyNumberFormat="1" applyFont="1" applyFill="1" applyBorder="1" applyAlignment="1" applyProtection="1">
      <alignment horizontal="left" vertical="top"/>
      <protection locked="0"/>
    </xf>
    <xf numFmtId="0" fontId="13" fillId="0" borderId="1" xfId="0" applyNumberFormat="1" applyFont="1" applyFill="1" applyBorder="1" applyAlignment="1" applyProtection="1">
      <alignment vertical="top" wrapText="1"/>
      <protection locked="0"/>
    </xf>
    <xf numFmtId="0" fontId="13" fillId="0" borderId="4" xfId="0" applyNumberFormat="1" applyFont="1" applyBorder="1" applyAlignment="1" applyProtection="1">
      <alignment horizontal="left" vertical="top" wrapText="1"/>
      <protection locked="0"/>
    </xf>
    <xf numFmtId="0" fontId="13" fillId="0" borderId="4" xfId="0" applyNumberFormat="1" applyFont="1" applyBorder="1" applyAlignment="1" applyProtection="1">
      <alignment horizontal="center" vertical="center"/>
      <protection locked="0"/>
    </xf>
    <xf numFmtId="49" fontId="13" fillId="0" borderId="7" xfId="50" applyNumberFormat="1" applyFont="1" applyFill="1" applyBorder="1" applyAlignment="1" applyProtection="1">
      <alignment horizontal="center" vertical="center"/>
      <protection locked="0"/>
    </xf>
    <xf numFmtId="0" fontId="13" fillId="0" borderId="7" xfId="5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justify" vertical="top" wrapText="1"/>
      <protection locked="0"/>
    </xf>
    <xf numFmtId="0" fontId="13" fillId="5" borderId="5" xfId="0" applyNumberFormat="1" applyFont="1" applyFill="1" applyBorder="1" applyAlignment="1" applyProtection="1">
      <alignment horizontal="left" vertical="top"/>
      <protection locked="0"/>
    </xf>
    <xf numFmtId="9" fontId="13" fillId="0" borderId="7" xfId="50" applyFont="1" applyFill="1" applyBorder="1" applyAlignment="1" applyProtection="1">
      <alignment horizontal="center" vertical="center"/>
      <protection locked="0"/>
    </xf>
    <xf numFmtId="0" fontId="13" fillId="0" borderId="2" xfId="0" applyNumberFormat="1" applyFont="1" applyFill="1" applyBorder="1" applyAlignment="1" applyProtection="1">
      <alignment horizontal="left" vertical="top"/>
      <protection locked="0"/>
    </xf>
    <xf numFmtId="0" fontId="13" fillId="5" borderId="4" xfId="0" applyNumberFormat="1" applyFont="1" applyFill="1" applyBorder="1" applyAlignment="1" applyProtection="1">
      <alignment horizontal="left" vertical="top"/>
      <protection locked="0"/>
    </xf>
    <xf numFmtId="0" fontId="13" fillId="5" borderId="6" xfId="0" applyNumberFormat="1" applyFont="1" applyFill="1" applyBorder="1" applyAlignment="1" applyProtection="1">
      <alignment vertical="center" wrapText="1"/>
      <protection locked="0"/>
    </xf>
    <xf numFmtId="0" fontId="13" fillId="5" borderId="1" xfId="0" applyNumberFormat="1" applyFont="1" applyFill="1" applyBorder="1" applyAlignment="1" applyProtection="1">
      <alignment vertical="center" wrapText="1"/>
      <protection locked="0"/>
    </xf>
    <xf numFmtId="0" fontId="13" fillId="0" borderId="1" xfId="0" applyNumberFormat="1" applyFont="1" applyBorder="1" applyAlignment="1" applyProtection="1">
      <alignment horizontal="left" vertical="top" wrapText="1"/>
      <protection locked="0"/>
    </xf>
    <xf numFmtId="0" fontId="13" fillId="0" borderId="1" xfId="0" applyNumberFormat="1" applyFont="1" applyBorder="1" applyAlignment="1" applyProtection="1">
      <alignment horizontal="center" vertical="center"/>
      <protection locked="0"/>
    </xf>
    <xf numFmtId="0" fontId="13" fillId="0" borderId="1" xfId="0" applyNumberFormat="1" applyFont="1" applyFill="1" applyBorder="1" applyAlignment="1" applyProtection="1">
      <alignment horizontal="left" vertical="top" wrapText="1"/>
      <protection locked="0"/>
    </xf>
    <xf numFmtId="0" fontId="13" fillId="0" borderId="1" xfId="0" applyNumberFormat="1" applyFont="1" applyFill="1" applyBorder="1" applyAlignment="1" applyProtection="1">
      <alignment horizontal="left" vertical="top"/>
      <protection locked="0"/>
    </xf>
    <xf numFmtId="0" fontId="13" fillId="0" borderId="1" xfId="0" applyNumberFormat="1" applyFont="1" applyBorder="1" applyAlignment="1" applyProtection="1">
      <alignment horizontal="left" vertical="top"/>
      <protection locked="0"/>
    </xf>
    <xf numFmtId="0" fontId="13" fillId="0" borderId="1" xfId="0" applyFont="1" applyBorder="1" applyAlignment="1" applyProtection="1">
      <alignment vertical="top" wrapText="1"/>
      <protection locked="0"/>
    </xf>
    <xf numFmtId="9" fontId="13" fillId="0" borderId="1" xfId="50" applyFont="1" applyFill="1" applyBorder="1" applyAlignment="1" applyProtection="1">
      <alignment horizontal="center" vertical="center"/>
      <protection locked="0"/>
    </xf>
    <xf numFmtId="0" fontId="13" fillId="0" borderId="1" xfId="0" applyFont="1" applyFill="1" applyBorder="1" applyAlignment="1" applyProtection="1">
      <alignment vertical="top" wrapText="1"/>
      <protection locked="0"/>
    </xf>
    <xf numFmtId="0" fontId="13" fillId="0" borderId="1" xfId="0" applyFont="1" applyFill="1" applyBorder="1" applyAlignment="1" applyProtection="1">
      <alignment horizontal="justify" vertical="top" wrapText="1"/>
      <protection locked="0"/>
    </xf>
    <xf numFmtId="0" fontId="13" fillId="0" borderId="7" xfId="5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left" vertical="top"/>
      <protection locked="0"/>
    </xf>
    <xf numFmtId="0" fontId="6" fillId="2" borderId="0" xfId="0" applyNumberFormat="1"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center" vertical="center"/>
      <protection locked="0"/>
    </xf>
    <xf numFmtId="9" fontId="5" fillId="2" borderId="0" xfId="50" applyFont="1" applyFill="1" applyBorder="1" applyAlignment="1" applyProtection="1">
      <alignment horizontal="center" vertical="top"/>
      <protection locked="0"/>
    </xf>
    <xf numFmtId="0" fontId="5" fillId="2" borderId="0" xfId="0" applyNumberFormat="1" applyFont="1" applyFill="1" applyBorder="1" applyAlignment="1" applyProtection="1">
      <alignment horizontal="center" vertical="top" wrapText="1"/>
      <protection locked="0"/>
    </xf>
    <xf numFmtId="0" fontId="8" fillId="0" borderId="1"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left" vertical="center"/>
      <protection locked="0"/>
    </xf>
    <xf numFmtId="0" fontId="11" fillId="0" borderId="1"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left" vertical="center"/>
      <protection locked="0"/>
    </xf>
    <xf numFmtId="0" fontId="13" fillId="5" borderId="3" xfId="0" applyNumberFormat="1" applyFont="1" applyFill="1" applyBorder="1" applyAlignment="1" applyProtection="1">
      <alignment horizontal="left" vertical="center"/>
      <protection locked="0"/>
    </xf>
    <xf numFmtId="164" fontId="13" fillId="2" borderId="0" xfId="0" applyNumberFormat="1" applyFont="1" applyFill="1" applyBorder="1" applyAlignment="1" applyProtection="1">
      <alignment horizontal="center" vertical="center"/>
      <protection locked="0"/>
    </xf>
    <xf numFmtId="0" fontId="13" fillId="2" borderId="0" xfId="0" applyNumberFormat="1" applyFont="1" applyFill="1" applyBorder="1" applyAlignment="1" applyProtection="1">
      <alignment horizontal="left" vertical="center"/>
      <protection locked="0"/>
    </xf>
    <xf numFmtId="2" fontId="13" fillId="2" borderId="0" xfId="0" applyNumberFormat="1" applyFont="1" applyFill="1" applyBorder="1" applyAlignment="1" applyProtection="1">
      <alignment horizontal="left" vertical="center"/>
      <protection locked="0"/>
    </xf>
    <xf numFmtId="0" fontId="13" fillId="5" borderId="5" xfId="0" applyNumberFormat="1" applyFont="1" applyFill="1" applyBorder="1" applyAlignment="1" applyProtection="1">
      <alignment horizontal="left" vertical="center"/>
      <protection locked="0"/>
    </xf>
    <xf numFmtId="16" fontId="13" fillId="0" borderId="1" xfId="0" applyNumberFormat="1" applyFont="1" applyFill="1" applyBorder="1" applyAlignment="1" applyProtection="1">
      <alignment horizontal="left" vertical="center"/>
      <protection locked="0"/>
    </xf>
    <xf numFmtId="0" fontId="13" fillId="5" borderId="8" xfId="0" applyNumberFormat="1" applyFont="1" applyFill="1" applyBorder="1" applyAlignment="1" applyProtection="1">
      <alignment horizontal="left" vertical="center"/>
      <protection locked="0"/>
    </xf>
    <xf numFmtId="0" fontId="13" fillId="5" borderId="9" xfId="0" applyNumberFormat="1" applyFont="1" applyFill="1" applyBorder="1" applyAlignment="1" applyProtection="1">
      <alignment horizontal="left" vertical="center"/>
      <protection locked="0"/>
    </xf>
    <xf numFmtId="16" fontId="13" fillId="5" borderId="5" xfId="0" applyNumberFormat="1" applyFont="1" applyFill="1" applyBorder="1" applyAlignment="1" applyProtection="1">
      <alignment horizontal="left" vertical="center"/>
      <protection locked="0"/>
    </xf>
    <xf numFmtId="0" fontId="13" fillId="0" borderId="1" xfId="0" applyNumberFormat="1" applyFont="1" applyFill="1" applyBorder="1" applyAlignment="1" applyProtection="1">
      <alignment horizontal="left" vertical="center"/>
      <protection locked="0"/>
    </xf>
    <xf numFmtId="0" fontId="13" fillId="0" borderId="1" xfId="0" applyNumberFormat="1" applyFont="1" applyBorder="1" applyAlignment="1" applyProtection="1">
      <alignment horizontal="left" vertical="center"/>
      <protection locked="0"/>
    </xf>
    <xf numFmtId="0" fontId="5" fillId="2" borderId="0" xfId="0" applyNumberFormat="1" applyFont="1" applyFill="1" applyBorder="1" applyAlignment="1" applyProtection="1">
      <alignment horizontal="center" vertical="top"/>
      <protection locked="0"/>
    </xf>
    <xf numFmtId="164" fontId="11" fillId="0"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0" fontId="13" fillId="0" borderId="4" xfId="0" applyNumberFormat="1" applyFont="1" applyBorder="1" applyAlignment="1" applyProtection="1">
      <alignment horizontal="center" vertical="center"/>
    </xf>
    <xf numFmtId="9" fontId="13" fillId="0" borderId="7" xfId="50" applyFont="1" applyFill="1" applyBorder="1" applyAlignment="1" applyProtection="1">
      <alignment horizontal="center" vertical="center" wrapText="1"/>
    </xf>
    <xf numFmtId="0" fontId="13" fillId="2" borderId="0" xfId="0" applyNumberFormat="1" applyFont="1" applyFill="1" applyBorder="1" applyAlignment="1" applyProtection="1">
      <alignment horizontal="left" vertical="center"/>
    </xf>
    <xf numFmtId="2" fontId="13" fillId="2" borderId="0" xfId="0" applyNumberFormat="1" applyFont="1" applyFill="1" applyBorder="1" applyAlignment="1" applyProtection="1">
      <alignment horizontal="left" vertical="center"/>
    </xf>
    <xf numFmtId="0" fontId="13" fillId="5" borderId="11" xfId="0" applyNumberFormat="1" applyFont="1" applyFill="1" applyBorder="1" applyAlignment="1" applyProtection="1">
      <alignment horizontal="left" vertical="top"/>
      <protection locked="0"/>
    </xf>
    <xf numFmtId="0" fontId="13" fillId="0" borderId="10" xfId="0" applyNumberFormat="1" applyFont="1" applyBorder="1" applyAlignment="1" applyProtection="1">
      <alignment horizontal="left" vertical="center"/>
      <protection locked="0"/>
    </xf>
    <xf numFmtId="164" fontId="13" fillId="2" borderId="0" xfId="0" applyNumberFormat="1" applyFont="1" applyFill="1" applyBorder="1" applyAlignment="1" applyProtection="1">
      <alignment horizontal="left" vertical="center"/>
    </xf>
    <xf numFmtId="0" fontId="13" fillId="2" borderId="0" xfId="0" applyNumberFormat="1" applyFont="1" applyFill="1" applyBorder="1" applyAlignment="1" applyProtection="1">
      <alignment horizontal="center" vertical="center"/>
      <protection locked="0"/>
    </xf>
    <xf numFmtId="9" fontId="13" fillId="2" borderId="0" xfId="50" applyFont="1" applyFill="1" applyBorder="1" applyAlignment="1" applyProtection="1">
      <alignment horizontal="center" vertical="top"/>
      <protection locked="0"/>
    </xf>
    <xf numFmtId="0" fontId="13" fillId="2" borderId="0" xfId="0" applyNumberFormat="1" applyFont="1" applyFill="1" applyBorder="1" applyAlignment="1" applyProtection="1">
      <alignment horizontal="center" vertical="top" wrapText="1"/>
      <protection locked="0"/>
    </xf>
    <xf numFmtId="0" fontId="13" fillId="2" borderId="0" xfId="0" applyNumberFormat="1" applyFont="1" applyFill="1" applyBorder="1" applyAlignment="1" applyProtection="1">
      <alignment horizontal="center" vertical="top"/>
      <protection locked="0"/>
    </xf>
    <xf numFmtId="0" fontId="13" fillId="2" borderId="1" xfId="0" applyNumberFormat="1" applyFont="1" applyFill="1" applyBorder="1" applyAlignment="1" applyProtection="1">
      <alignment horizontal="left" vertical="top"/>
      <protection locked="0"/>
    </xf>
    <xf numFmtId="0" fontId="13" fillId="2" borderId="1" xfId="0" applyNumberFormat="1" applyFont="1" applyFill="1" applyBorder="1" applyAlignment="1" applyProtection="1">
      <alignment horizontal="left" vertical="top" wrapText="1"/>
      <protection locked="0"/>
    </xf>
    <xf numFmtId="0" fontId="13" fillId="0" borderId="6" xfId="0" applyNumberFormat="1" applyFont="1" applyFill="1" applyBorder="1" applyAlignment="1" applyProtection="1">
      <alignment vertical="top" wrapText="1"/>
      <protection locked="0"/>
    </xf>
    <xf numFmtId="0" fontId="13" fillId="0" borderId="4" xfId="0" applyNumberFormat="1" applyFont="1" applyFill="1" applyBorder="1" applyAlignment="1" applyProtection="1">
      <alignment horizontal="left" vertical="top" wrapText="1"/>
      <protection locked="0"/>
    </xf>
    <xf numFmtId="0" fontId="13" fillId="0" borderId="12" xfId="0" applyNumberFormat="1" applyFont="1" applyBorder="1" applyAlignment="1" applyProtection="1">
      <alignment horizontal="left" vertical="top" wrapText="1"/>
      <protection locked="0"/>
    </xf>
    <xf numFmtId="0" fontId="13" fillId="5" borderId="10" xfId="0" applyNumberFormat="1" applyFont="1" applyFill="1" applyBorder="1" applyAlignment="1" applyProtection="1">
      <alignment horizontal="left" vertical="top"/>
      <protection locked="0"/>
    </xf>
    <xf numFmtId="164" fontId="13" fillId="2" borderId="0" xfId="0" applyNumberFormat="1" applyFont="1" applyFill="1" applyBorder="1" applyAlignment="1" applyProtection="1">
      <alignment horizontal="left" vertical="center"/>
      <protection locked="0"/>
    </xf>
    <xf numFmtId="0" fontId="13" fillId="0" borderId="1" xfId="0" applyNumberFormat="1" applyFont="1" applyBorder="1" applyAlignment="1" applyProtection="1">
      <alignment horizontal="center" vertical="center"/>
    </xf>
    <xf numFmtId="0" fontId="13" fillId="0" borderId="4" xfId="0" applyNumberFormat="1" applyFont="1" applyBorder="1" applyAlignment="1" applyProtection="1">
      <alignment horizontal="center" vertical="center" wrapText="1"/>
    </xf>
    <xf numFmtId="0" fontId="14" fillId="2" borderId="0" xfId="0" applyNumberFormat="1" applyFont="1" applyFill="1" applyBorder="1" applyAlignment="1" applyProtection="1">
      <alignment horizontal="left" vertical="top" wrapText="1"/>
      <protection locked="0"/>
    </xf>
    <xf numFmtId="0" fontId="13" fillId="2" borderId="0" xfId="0" applyNumberFormat="1" applyFont="1" applyFill="1" applyBorder="1" applyAlignment="1" applyProtection="1">
      <alignment horizontal="left" vertical="top"/>
    </xf>
    <xf numFmtId="0" fontId="13" fillId="2" borderId="0" xfId="0" applyNumberFormat="1" applyFont="1" applyFill="1" applyBorder="1" applyAlignment="1" applyProtection="1">
      <alignment horizontal="left" vertical="top" wrapText="1"/>
    </xf>
    <xf numFmtId="49" fontId="14" fillId="2" borderId="0" xfId="0" applyNumberFormat="1" applyFont="1" applyFill="1" applyBorder="1" applyAlignment="1" applyProtection="1">
      <alignment horizontal="center" vertical="center"/>
    </xf>
    <xf numFmtId="49" fontId="14" fillId="2" borderId="0" xfId="50" applyNumberFormat="1" applyFont="1" applyFill="1" applyBorder="1" applyAlignment="1" applyProtection="1">
      <alignment horizontal="center" vertical="top"/>
    </xf>
    <xf numFmtId="49" fontId="14"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center" vertical="top"/>
    </xf>
    <xf numFmtId="0" fontId="13" fillId="2" borderId="2" xfId="0" applyNumberFormat="1" applyFont="1" applyFill="1" applyBorder="1" applyAlignment="1" applyProtection="1">
      <alignment horizontal="left" vertical="top"/>
    </xf>
    <xf numFmtId="0" fontId="13" fillId="2" borderId="7" xfId="0" applyNumberFormat="1" applyFont="1" applyFill="1" applyBorder="1" applyAlignment="1" applyProtection="1">
      <alignment horizontal="left" vertical="top" wrapText="1"/>
    </xf>
    <xf numFmtId="0" fontId="11" fillId="3" borderId="2" xfId="0" applyNumberFormat="1" applyFont="1" applyFill="1" applyBorder="1" applyAlignment="1" applyProtection="1">
      <alignment horizontal="left" vertical="center" wrapText="1"/>
    </xf>
    <xf numFmtId="9" fontId="11" fillId="3" borderId="7" xfId="50" applyFont="1" applyFill="1" applyBorder="1" applyAlignment="1" applyProtection="1">
      <alignment horizontal="center" vertical="center" wrapText="1"/>
    </xf>
    <xf numFmtId="9" fontId="11" fillId="3" borderId="2" xfId="50" applyFont="1" applyFill="1" applyBorder="1" applyAlignment="1" applyProtection="1">
      <alignment horizontal="center" vertical="center" wrapText="1"/>
    </xf>
    <xf numFmtId="0" fontId="11" fillId="3" borderId="7"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xf>
    <xf numFmtId="0" fontId="12" fillId="4" borderId="1" xfId="0" applyNumberFormat="1" applyFont="1" applyFill="1" applyBorder="1" applyAlignment="1" applyProtection="1">
      <alignment horizontal="left" vertical="center" wrapText="1"/>
    </xf>
    <xf numFmtId="0" fontId="12" fillId="4" borderId="1" xfId="0" applyNumberFormat="1" applyFont="1" applyFill="1" applyBorder="1" applyAlignment="1" applyProtection="1">
      <alignment horizontal="center" vertical="center" wrapText="1"/>
    </xf>
    <xf numFmtId="9" fontId="12" fillId="4" borderId="1" xfId="50" applyFont="1" applyFill="1" applyBorder="1" applyAlignment="1" applyProtection="1">
      <alignment horizontal="center" vertical="center" wrapText="1"/>
    </xf>
    <xf numFmtId="9" fontId="12" fillId="4" borderId="6" xfId="50" applyFont="1" applyFill="1" applyBorder="1" applyAlignment="1" applyProtection="1">
      <alignment horizontal="center" vertical="center" wrapText="1"/>
    </xf>
    <xf numFmtId="0" fontId="12" fillId="4" borderId="6"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left" vertical="center"/>
    </xf>
    <xf numFmtId="0" fontId="13" fillId="0" borderId="4" xfId="0" applyNumberFormat="1" applyFont="1" applyBorder="1" applyAlignment="1" applyProtection="1">
      <alignment horizontal="left" vertical="center"/>
    </xf>
    <xf numFmtId="0" fontId="13" fillId="5" borderId="6" xfId="0" applyNumberFormat="1" applyFont="1" applyFill="1" applyBorder="1" applyAlignment="1" applyProtection="1">
      <alignment vertical="top" wrapText="1"/>
    </xf>
    <xf numFmtId="0" fontId="13" fillId="5" borderId="6" xfId="0" applyNumberFormat="1" applyFont="1" applyFill="1" applyBorder="1" applyAlignment="1" applyProtection="1">
      <alignment vertical="center" wrapText="1"/>
    </xf>
    <xf numFmtId="0" fontId="13" fillId="5" borderId="1" xfId="0" applyNumberFormat="1" applyFont="1" applyFill="1" applyBorder="1" applyAlignment="1" applyProtection="1">
      <alignment vertical="center" wrapText="1"/>
    </xf>
    <xf numFmtId="0" fontId="13" fillId="5" borderId="1" xfId="0" applyNumberFormat="1" applyFont="1" applyFill="1" applyBorder="1" applyAlignment="1" applyProtection="1">
      <alignment vertical="top" wrapText="1"/>
    </xf>
    <xf numFmtId="9" fontId="13" fillId="0" borderId="7" xfId="50"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top"/>
    </xf>
    <xf numFmtId="0" fontId="13" fillId="0" borderId="1" xfId="0" applyNumberFormat="1" applyFont="1" applyFill="1" applyBorder="1" applyAlignment="1" applyProtection="1">
      <alignment horizontal="justify" vertical="top" wrapText="1"/>
    </xf>
    <xf numFmtId="0" fontId="13" fillId="0" borderId="1" xfId="0" applyNumberFormat="1" applyFont="1" applyFill="1" applyBorder="1" applyAlignment="1" applyProtection="1">
      <alignment horizontal="left" vertical="top" wrapText="1"/>
    </xf>
    <xf numFmtId="49" fontId="13" fillId="0" borderId="7" xfId="50" applyNumberFormat="1" applyFont="1" applyFill="1" applyBorder="1" applyAlignment="1" applyProtection="1">
      <alignment horizontal="center" vertical="center"/>
    </xf>
    <xf numFmtId="0" fontId="13" fillId="0" borderId="7" xfId="50" applyNumberFormat="1" applyFont="1" applyFill="1" applyBorder="1" applyAlignment="1" applyProtection="1">
      <alignment horizontal="center" vertical="center"/>
    </xf>
    <xf numFmtId="9" fontId="13" fillId="0" borderId="1" xfId="50"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top"/>
    </xf>
    <xf numFmtId="0" fontId="13" fillId="0" borderId="1" xfId="0" applyFont="1" applyFill="1" applyBorder="1" applyAlignment="1" applyProtection="1">
      <alignment horizontal="justify" vertical="top" wrapText="1"/>
    </xf>
    <xf numFmtId="0" fontId="13" fillId="2" borderId="0" xfId="0" applyNumberFormat="1" applyFont="1" applyFill="1" applyBorder="1" applyAlignment="1" applyProtection="1">
      <alignment horizontal="center" vertical="center"/>
    </xf>
    <xf numFmtId="9" fontId="13" fillId="2" borderId="0" xfId="50" applyFont="1" applyFill="1" applyBorder="1" applyAlignment="1" applyProtection="1">
      <alignment horizontal="center" vertical="top"/>
    </xf>
    <xf numFmtId="0" fontId="13" fillId="2" borderId="0" xfId="0" applyNumberFormat="1" applyFont="1" applyFill="1" applyBorder="1" applyAlignment="1" applyProtection="1">
      <alignment horizontal="center" vertical="top" wrapText="1"/>
    </xf>
    <xf numFmtId="0" fontId="13" fillId="2" borderId="0" xfId="0" applyNumberFormat="1" applyFont="1" applyFill="1" applyBorder="1" applyAlignment="1" applyProtection="1">
      <alignment horizontal="center" vertical="top"/>
    </xf>
    <xf numFmtId="0" fontId="13" fillId="2" borderId="1" xfId="0" applyNumberFormat="1" applyFont="1" applyFill="1" applyBorder="1" applyAlignment="1" applyProtection="1">
      <alignment horizontal="left" vertical="top"/>
    </xf>
    <xf numFmtId="0" fontId="13" fillId="2" borderId="1" xfId="0" applyNumberFormat="1" applyFont="1" applyFill="1" applyBorder="1" applyAlignment="1" applyProtection="1">
      <alignment horizontal="left" vertical="top" wrapText="1"/>
    </xf>
    <xf numFmtId="0" fontId="5" fillId="2" borderId="0" xfId="0" applyNumberFormat="1" applyFont="1" applyFill="1" applyBorder="1" applyAlignment="1" applyProtection="1">
      <alignment horizontal="left" vertical="top"/>
    </xf>
    <xf numFmtId="0" fontId="6" fillId="2" borderId="0" xfId="0" applyNumberFormat="1" applyFont="1" applyFill="1" applyBorder="1" applyAlignment="1" applyProtection="1">
      <alignment horizontal="left" vertical="top" wrapText="1"/>
    </xf>
    <xf numFmtId="0" fontId="5" fillId="2" borderId="0" xfId="0" applyNumberFormat="1" applyFont="1" applyFill="1" applyBorder="1" applyAlignment="1" applyProtection="1">
      <alignment horizontal="left" vertical="top" wrapText="1"/>
    </xf>
    <xf numFmtId="0" fontId="9" fillId="2" borderId="0" xfId="0" applyNumberFormat="1" applyFont="1" applyFill="1" applyBorder="1" applyAlignment="1" applyProtection="1">
      <alignment horizontal="center" vertical="center"/>
    </xf>
    <xf numFmtId="9" fontId="5" fillId="2" borderId="0" xfId="50" applyFont="1" applyFill="1" applyBorder="1" applyAlignment="1" applyProtection="1">
      <alignment horizontal="center" vertical="top"/>
    </xf>
    <xf numFmtId="0" fontId="5" fillId="2"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center" vertical="center"/>
    </xf>
    <xf numFmtId="0" fontId="13" fillId="5" borderId="3"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vertical="center" wrapText="1"/>
    </xf>
    <xf numFmtId="164" fontId="13" fillId="2" borderId="0" xfId="0" applyNumberFormat="1" applyFont="1" applyFill="1" applyBorder="1" applyAlignment="1" applyProtection="1">
      <alignment horizontal="center" vertical="center"/>
    </xf>
    <xf numFmtId="0" fontId="13" fillId="5" borderId="5"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vertical="center" wrapText="1"/>
    </xf>
    <xf numFmtId="16" fontId="13" fillId="0" borderId="1" xfId="0" applyNumberFormat="1" applyFont="1" applyFill="1" applyBorder="1" applyAlignment="1" applyProtection="1">
      <alignment horizontal="left" vertical="center"/>
    </xf>
    <xf numFmtId="0" fontId="13" fillId="5" borderId="8" xfId="0" applyNumberFormat="1" applyFont="1" applyFill="1" applyBorder="1" applyAlignment="1" applyProtection="1">
      <alignment horizontal="left" vertical="center"/>
    </xf>
    <xf numFmtId="0" fontId="13" fillId="5" borderId="9" xfId="0" applyNumberFormat="1" applyFont="1" applyFill="1" applyBorder="1" applyAlignment="1" applyProtection="1">
      <alignment horizontal="left" vertical="center"/>
    </xf>
    <xf numFmtId="16" fontId="13" fillId="5"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left" vertical="center"/>
    </xf>
    <xf numFmtId="0" fontId="13" fillId="0" borderId="1" xfId="0" applyNumberFormat="1" applyFont="1" applyBorder="1" applyAlignment="1" applyProtection="1">
      <alignment horizontal="left" vertical="center"/>
    </xf>
    <xf numFmtId="0" fontId="5" fillId="2" borderId="0" xfId="0" applyNumberFormat="1" applyFont="1" applyFill="1" applyBorder="1" applyAlignment="1" applyProtection="1">
      <alignment horizontal="center" vertical="top"/>
    </xf>
    <xf numFmtId="0" fontId="11" fillId="3" borderId="6" xfId="0" applyNumberFormat="1" applyFont="1" applyFill="1" applyBorder="1" applyAlignment="1" applyProtection="1">
      <alignment horizontal="left" vertical="center" wrapText="1"/>
      <protection locked="0"/>
    </xf>
    <xf numFmtId="0" fontId="11" fillId="3" borderId="2" xfId="0" applyNumberFormat="1" applyFont="1" applyFill="1" applyBorder="1" applyAlignment="1" applyProtection="1">
      <alignment horizontal="left" vertical="center" wrapText="1"/>
      <protection locked="0"/>
    </xf>
    <xf numFmtId="0" fontId="11" fillId="3" borderId="7" xfId="0" applyNumberFormat="1" applyFont="1" applyFill="1" applyBorder="1" applyAlignment="1" applyProtection="1">
      <alignment horizontal="left" vertical="center" wrapText="1"/>
      <protection locked="0"/>
    </xf>
    <xf numFmtId="0" fontId="11" fillId="3" borderId="6" xfId="0" applyNumberFormat="1" applyFont="1" applyFill="1" applyBorder="1" applyAlignment="1" applyProtection="1">
      <alignment horizontal="left" vertical="center" wrapText="1"/>
      <protection locked="0"/>
    </xf>
    <xf numFmtId="0" fontId="11" fillId="3" borderId="2" xfId="0" applyNumberFormat="1" applyFont="1" applyFill="1" applyBorder="1" applyAlignment="1" applyProtection="1">
      <alignment horizontal="left" vertical="center" wrapText="1"/>
      <protection locked="0"/>
    </xf>
    <xf numFmtId="0" fontId="13" fillId="0" borderId="3"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wrapText="1"/>
      <protection locked="0"/>
    </xf>
    <xf numFmtId="0" fontId="11" fillId="3" borderId="6" xfId="0" applyNumberFormat="1" applyFont="1" applyFill="1" applyBorder="1" applyAlignment="1" applyProtection="1">
      <alignment horizontal="left" vertical="center" wrapText="1"/>
      <protection locked="0"/>
    </xf>
    <xf numFmtId="0" fontId="11" fillId="3" borderId="2" xfId="0" applyNumberFormat="1" applyFont="1" applyFill="1" applyBorder="1" applyAlignment="1" applyProtection="1">
      <alignment horizontal="left" vertical="center" wrapText="1"/>
      <protection locked="0"/>
    </xf>
    <xf numFmtId="0" fontId="11" fillId="3" borderId="7" xfId="0" applyNumberFormat="1" applyFont="1" applyFill="1" applyBorder="1" applyAlignment="1" applyProtection="1">
      <alignment horizontal="left" vertical="center" wrapText="1"/>
      <protection locked="0"/>
    </xf>
    <xf numFmtId="0" fontId="13" fillId="0" borderId="3"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1" fillId="3" borderId="6" xfId="0" applyNumberFormat="1" applyFont="1" applyFill="1" applyBorder="1" applyAlignment="1" applyProtection="1">
      <alignment horizontal="left" vertical="center" wrapText="1"/>
    </xf>
    <xf numFmtId="0" fontId="11" fillId="3" borderId="2" xfId="0" applyNumberFormat="1" applyFont="1" applyFill="1" applyBorder="1" applyAlignment="1" applyProtection="1">
      <alignment horizontal="left" vertical="center" wrapText="1"/>
    </xf>
    <xf numFmtId="0" fontId="11" fillId="3" borderId="7" xfId="0" applyNumberFormat="1" applyFont="1" applyFill="1" applyBorder="1" applyAlignment="1" applyProtection="1">
      <alignment horizontal="left" vertical="center" wrapText="1"/>
    </xf>
    <xf numFmtId="0" fontId="15" fillId="2" borderId="13" xfId="0" applyFont="1" applyFill="1" applyBorder="1" applyAlignment="1">
      <alignment wrapText="1"/>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 name="Percent" xfId="50" builtinId="5"/>
    <cellStyle name="Prozent 2" xfId="49" xr:uid="{00000000-0005-0000-0000-000030000000}"/>
    <cellStyle name="Standard 2" xfId="47" xr:uid="{00000000-0005-0000-0000-000031000000}"/>
    <cellStyle name="Standard 3" xfId="48" xr:uid="{00000000-0005-0000-0000-000032000000}"/>
  </cellStyles>
  <dxfs count="0"/>
  <tableStyles count="0" defaultTableStyle="TableStyleMedium9" defaultPivotStyle="PivotStyleMedium4"/>
  <colors>
    <mruColors>
      <color rgb="FF0090DE"/>
      <color rgb="FF2FB5FF"/>
      <color rgb="FFFFFF99"/>
      <color rgb="FFD9EEFA"/>
      <color rgb="FFA2D7F3"/>
      <color rgb="FF6CBFEB"/>
      <color rgb="FF008FDB"/>
      <color rgb="FFC916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'OCRT Graphs'!$A$2:$C$2</c:f>
              <c:strCache>
                <c:ptCount val="1"/>
                <c:pt idx="0">
                  <c:v>  Category 1: Leadership and resourcing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Graphs'!$B$4:$F$18</c15:sqref>
                  </c15:fullRef>
                  <c15:levelRef>
                    <c15:sqref>'OCRT Graphs'!$B$4:$B$18</c15:sqref>
                  </c15:levelRef>
                </c:ext>
              </c:extLst>
              <c:f>('OCRT Graphs'!$B$4,'OCRT Graphs'!$B$9,'OCRT Graphs'!$B$14)</c:f>
              <c:strCache>
                <c:ptCount val="3"/>
                <c:pt idx="0">
                  <c:v>Leadership</c:v>
                </c:pt>
                <c:pt idx="1">
                  <c:v>Change management</c:v>
                </c:pt>
                <c:pt idx="2">
                  <c:v>Emergency planning and funding</c:v>
                </c:pt>
              </c:strCache>
            </c:strRef>
          </c:cat>
          <c:val>
            <c:numRef>
              <c:extLst>
                <c:ext xmlns:c15="http://schemas.microsoft.com/office/drawing/2012/chart" uri="{02D57815-91ED-43cb-92C2-25804820EDAC}">
                  <c15:fullRef>
                    <c15:sqref>'OCRT Graphs'!$G$4:$G$18</c15:sqref>
                  </c15:fullRef>
                </c:ext>
              </c:extLst>
              <c:f>('OCRT Graphs'!$G$4,'OCRT Graphs'!$G$9,'OCRT Graphs'!$G$14)</c:f>
              <c:numCache>
                <c:formatCode>0.0</c:formatCode>
                <c:ptCount val="3"/>
                <c:pt idx="0">
                  <c:v>0</c:v>
                </c:pt>
                <c:pt idx="1">
                  <c:v>0</c:v>
                </c:pt>
                <c:pt idx="2">
                  <c:v>0</c:v>
                </c:pt>
              </c:numCache>
            </c:numRef>
          </c:val>
          <c:extLst>
            <c:ext xmlns:c16="http://schemas.microsoft.com/office/drawing/2014/chart" uri="{C3380CC4-5D6E-409C-BE32-E72D297353CC}">
              <c16:uniqueId val="{00000000-C368-4C30-82B9-955116C643DF}"/>
            </c:ext>
          </c:extLst>
        </c:ser>
        <c:dLbls>
          <c:showLegendKey val="0"/>
          <c:showVal val="1"/>
          <c:showCatName val="0"/>
          <c:showSerName val="0"/>
          <c:showPercent val="0"/>
          <c:showBubbleSize val="0"/>
        </c:dLbls>
        <c:gapWidth val="219"/>
        <c:overlap val="-27"/>
        <c:axId val="82341888"/>
        <c:axId val="82343424"/>
      </c:barChart>
      <c:catAx>
        <c:axId val="82341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43424"/>
        <c:crosses val="autoZero"/>
        <c:auto val="1"/>
        <c:lblAlgn val="ctr"/>
        <c:lblOffset val="100"/>
        <c:noMultiLvlLbl val="0"/>
      </c:catAx>
      <c:valAx>
        <c:axId val="82343424"/>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41888"/>
        <c:crosses val="autoZero"/>
        <c:crossBetween val="between"/>
        <c:majorUnit val="1"/>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Graphs'!$B$50:$B$56</c:f>
              <c:strCache>
                <c:ptCount val="7"/>
                <c:pt idx="0">
                  <c:v>Assessment and analysis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Graphs'!$C$51:$C$56</c:f>
              <c:strCache>
                <c:ptCount val="6"/>
                <c:pt idx="0">
                  <c:v>3.1.a. Needs assessment</c:v>
                </c:pt>
                <c:pt idx="1">
                  <c:v>3.1.b. Market assessment</c:v>
                </c:pt>
                <c:pt idx="2">
                  <c:v>3.1.c. Financial service provider assessment</c:v>
                </c:pt>
                <c:pt idx="3">
                  <c:v>3.1.d. Risk assessment</c:v>
                </c:pt>
                <c:pt idx="4">
                  <c:v>3.1.e. Response analysis</c:v>
                </c:pt>
                <c:pt idx="5">
                  <c:v>3.1.f. Feasibility analysis</c:v>
                </c:pt>
              </c:strCache>
            </c:strRef>
          </c:cat>
          <c:val>
            <c:numRef>
              <c:f>'OCRT Graphs'!$D$51:$D$56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B17-475A-8E01-464992B5452F}"/>
            </c:ext>
          </c:extLst>
        </c:ser>
        <c:dLbls>
          <c:showLegendKey val="0"/>
          <c:showVal val="1"/>
          <c:showCatName val="0"/>
          <c:showSerName val="0"/>
          <c:showPercent val="0"/>
          <c:showBubbleSize val="0"/>
        </c:dLbls>
        <c:gapWidth val="219"/>
        <c:overlap val="-27"/>
        <c:axId val="85698816"/>
        <c:axId val="85704704"/>
      </c:barChart>
      <c:catAx>
        <c:axId val="8569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04704"/>
        <c:crosses val="autoZero"/>
        <c:auto val="1"/>
        <c:lblAlgn val="ctr"/>
        <c:lblOffset val="100"/>
        <c:noMultiLvlLbl val="0"/>
      </c:catAx>
      <c:valAx>
        <c:axId val="857047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988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Graphs'!$B$57:$B$64</c:f>
              <c:strCache>
                <c:ptCount val="8"/>
                <c:pt idx="0">
                  <c:v>Design and implementation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Graphs'!$C$58:$C$64</c:f>
              <c:strCache>
                <c:ptCount val="7"/>
                <c:pt idx="0">
                  <c:v>3.2.a. Transfer value</c:v>
                </c:pt>
                <c:pt idx="1">
                  <c:v>3.2.b. Selection of delivery mechanism</c:v>
                </c:pt>
                <c:pt idx="2">
                  <c:v>3.2.c. Vulnerability analysis and targeting</c:v>
                </c:pt>
                <c:pt idx="3">
                  <c:v>3.2.d. Programme setup</c:v>
                </c:pt>
                <c:pt idx="4">
                  <c:v>3.2.e. Beneficiary communication</c:v>
                </c:pt>
                <c:pt idx="5">
                  <c:v>3.2.f. Beneficiary data protection</c:v>
                </c:pt>
                <c:pt idx="6">
                  <c:v>3.2.g. Safety and security</c:v>
                </c:pt>
              </c:strCache>
            </c:strRef>
          </c:cat>
          <c:val>
            <c:numRef>
              <c:f>'OCRT Graphs'!$D$58:$D$64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3F-4A69-AA03-A334FE290352}"/>
            </c:ext>
          </c:extLst>
        </c:ser>
        <c:dLbls>
          <c:showLegendKey val="0"/>
          <c:showVal val="1"/>
          <c:showCatName val="0"/>
          <c:showSerName val="0"/>
          <c:showPercent val="0"/>
          <c:showBubbleSize val="0"/>
        </c:dLbls>
        <c:gapWidth val="219"/>
        <c:overlap val="-27"/>
        <c:axId val="85561344"/>
        <c:axId val="85562880"/>
      </c:barChart>
      <c:catAx>
        <c:axId val="8556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62880"/>
        <c:crosses val="autoZero"/>
        <c:auto val="1"/>
        <c:lblAlgn val="ctr"/>
        <c:lblOffset val="100"/>
        <c:noMultiLvlLbl val="0"/>
      </c:catAx>
      <c:valAx>
        <c:axId val="8556288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613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Graphs'!$B$65:$B$68</c:f>
              <c:strCache>
                <c:ptCount val="4"/>
                <c:pt idx="0">
                  <c:v>Monitoring and evaluation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Graphs'!$C$66:$C$68</c:f>
              <c:strCache>
                <c:ptCount val="3"/>
                <c:pt idx="0">
                  <c:v>3.3.a. Post-distribution monitoring</c:v>
                </c:pt>
                <c:pt idx="1">
                  <c:v>3.3.b. Market monitoring</c:v>
                </c:pt>
                <c:pt idx="2">
                  <c:v>3.3.c. Data analysis and utilisation</c:v>
                </c:pt>
              </c:strCache>
            </c:strRef>
          </c:cat>
          <c:val>
            <c:numRef>
              <c:f>'OCRT Graphs'!$D$66:$D$68</c:f>
              <c:numCache>
                <c:formatCode>General</c:formatCode>
                <c:ptCount val="3"/>
                <c:pt idx="0">
                  <c:v>0</c:v>
                </c:pt>
                <c:pt idx="1">
                  <c:v>0</c:v>
                </c:pt>
                <c:pt idx="2">
                  <c:v>0</c:v>
                </c:pt>
              </c:numCache>
            </c:numRef>
          </c:val>
          <c:extLst>
            <c:ext xmlns:c16="http://schemas.microsoft.com/office/drawing/2014/chart" uri="{C3380CC4-5D6E-409C-BE32-E72D297353CC}">
              <c16:uniqueId val="{00000000-2CEA-484C-83EB-C223CBB132D2}"/>
            </c:ext>
          </c:extLst>
        </c:ser>
        <c:dLbls>
          <c:showLegendKey val="0"/>
          <c:showVal val="1"/>
          <c:showCatName val="0"/>
          <c:showSerName val="0"/>
          <c:showPercent val="0"/>
          <c:showBubbleSize val="0"/>
        </c:dLbls>
        <c:gapWidth val="219"/>
        <c:overlap val="-27"/>
        <c:axId val="85587456"/>
        <c:axId val="85588992"/>
      </c:barChart>
      <c:catAx>
        <c:axId val="8558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88992"/>
        <c:crosses val="autoZero"/>
        <c:auto val="1"/>
        <c:lblAlgn val="ctr"/>
        <c:lblOffset val="100"/>
        <c:noMultiLvlLbl val="0"/>
      </c:catAx>
      <c:valAx>
        <c:axId val="8558899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874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0"/>
          <c:tx>
            <c:strRef>
              <c:f>'OCRT Graphs'!$A$48:$C$48</c:f>
              <c:strCache>
                <c:ptCount val="1"/>
                <c:pt idx="0">
                  <c:v>  Category 3: Staff CTP technical competency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Graphs'!$B$50:$F$68</c15:sqref>
                  </c15:fullRef>
                  <c15:levelRef>
                    <c15:sqref>'OCRT Graphs'!$B$50:$B$68</c15:sqref>
                  </c15:levelRef>
                </c:ext>
              </c:extLst>
              <c:f>('OCRT Graphs'!$B$50,'OCRT Graphs'!$B$57,'OCRT Graphs'!$B$65)</c:f>
              <c:strCache>
                <c:ptCount val="3"/>
                <c:pt idx="0">
                  <c:v>Assessment and analysis</c:v>
                </c:pt>
                <c:pt idx="1">
                  <c:v>Design and implementation</c:v>
                </c:pt>
                <c:pt idx="2">
                  <c:v>Monitoring and evaluation</c:v>
                </c:pt>
              </c:strCache>
            </c:strRef>
          </c:cat>
          <c:val>
            <c:numRef>
              <c:extLst>
                <c:ext xmlns:c15="http://schemas.microsoft.com/office/drawing/2012/chart" uri="{02D57815-91ED-43cb-92C2-25804820EDAC}">
                  <c15:fullRef>
                    <c15:sqref>'OCRT Graphs'!$G$50:$G$68</c15:sqref>
                  </c15:fullRef>
                </c:ext>
              </c:extLst>
              <c:f>('OCRT Graphs'!$G$50,'OCRT Graphs'!$G$57,'OCRT Graphs'!$G$65)</c:f>
              <c:numCache>
                <c:formatCode>0.0</c:formatCode>
                <c:ptCount val="3"/>
                <c:pt idx="0">
                  <c:v>0</c:v>
                </c:pt>
                <c:pt idx="1">
                  <c:v>0</c:v>
                </c:pt>
                <c:pt idx="2">
                  <c:v>0</c:v>
                </c:pt>
              </c:numCache>
            </c:numRef>
          </c:val>
          <c:extLst>
            <c:ext xmlns:c16="http://schemas.microsoft.com/office/drawing/2014/chart" uri="{C3380CC4-5D6E-409C-BE32-E72D297353CC}">
              <c16:uniqueId val="{00000000-8D47-4A6B-984F-53AA32586DCD}"/>
            </c:ext>
          </c:extLst>
        </c:ser>
        <c:dLbls>
          <c:showLegendKey val="0"/>
          <c:showVal val="1"/>
          <c:showCatName val="0"/>
          <c:showSerName val="0"/>
          <c:showPercent val="0"/>
          <c:showBubbleSize val="0"/>
        </c:dLbls>
        <c:gapWidth val="219"/>
        <c:overlap val="-27"/>
        <c:axId val="88378752"/>
        <c:axId val="88392832"/>
      </c:barChart>
      <c:catAx>
        <c:axId val="883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92832"/>
        <c:crosses val="autoZero"/>
        <c:auto val="1"/>
        <c:lblAlgn val="ctr"/>
        <c:lblOffset val="100"/>
        <c:noMultiLvlLbl val="0"/>
      </c:catAx>
      <c:valAx>
        <c:axId val="88392832"/>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787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Graphs'!$B$71:$B$73</c:f>
              <c:strCache>
                <c:ptCount val="3"/>
                <c:pt idx="0">
                  <c:v>Communications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Graphs'!$C$72:$C$73</c:f>
              <c:strCache>
                <c:ptCount val="2"/>
                <c:pt idx="0">
                  <c:v>4.1.a. Strategy</c:v>
                </c:pt>
                <c:pt idx="1">
                  <c:v>4.1.b. Practice</c:v>
                </c:pt>
              </c:strCache>
            </c:strRef>
          </c:cat>
          <c:val>
            <c:numRef>
              <c:f>'OCRT Graphs'!$D$72:$D$73</c:f>
              <c:numCache>
                <c:formatCode>General</c:formatCode>
                <c:ptCount val="2"/>
                <c:pt idx="0">
                  <c:v>0</c:v>
                </c:pt>
                <c:pt idx="1">
                  <c:v>0</c:v>
                </c:pt>
              </c:numCache>
            </c:numRef>
          </c:val>
          <c:extLst>
            <c:ext xmlns:c16="http://schemas.microsoft.com/office/drawing/2014/chart" uri="{C3380CC4-5D6E-409C-BE32-E72D297353CC}">
              <c16:uniqueId val="{00000000-F4CC-4CBE-ADF8-3D9A066DD501}"/>
            </c:ext>
          </c:extLst>
        </c:ser>
        <c:dLbls>
          <c:showLegendKey val="0"/>
          <c:showVal val="1"/>
          <c:showCatName val="0"/>
          <c:showSerName val="0"/>
          <c:showPercent val="0"/>
          <c:showBubbleSize val="0"/>
        </c:dLbls>
        <c:gapWidth val="219"/>
        <c:overlap val="-27"/>
        <c:axId val="93688960"/>
        <c:axId val="93690496"/>
      </c:barChart>
      <c:catAx>
        <c:axId val="9368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90496"/>
        <c:crosses val="autoZero"/>
        <c:auto val="1"/>
        <c:lblAlgn val="ctr"/>
        <c:lblOffset val="100"/>
        <c:noMultiLvlLbl val="0"/>
      </c:catAx>
      <c:valAx>
        <c:axId val="9369049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889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Graphs'!$B$74:$B$78</c:f>
              <c:strCache>
                <c:ptCount val="5"/>
                <c:pt idx="0">
                  <c:v>Coordination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Graphs'!$C$75:$C$78</c:f>
              <c:strCache>
                <c:ptCount val="4"/>
                <c:pt idx="0">
                  <c:v>4.2.a. Global involvement</c:v>
                </c:pt>
                <c:pt idx="1">
                  <c:v>4.2.b. Local involvement</c:v>
                </c:pt>
                <c:pt idx="2">
                  <c:v>4.2.c. Collaboration</c:v>
                </c:pt>
                <c:pt idx="3">
                  <c:v>4.2.d. Receptiveness</c:v>
                </c:pt>
              </c:strCache>
            </c:strRef>
          </c:cat>
          <c:val>
            <c:numRef>
              <c:f>'OCRT Graphs'!$D$75:$D$78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669-45BC-BBF5-71C22EA11935}"/>
            </c:ext>
          </c:extLst>
        </c:ser>
        <c:dLbls>
          <c:showLegendKey val="0"/>
          <c:showVal val="1"/>
          <c:showCatName val="0"/>
          <c:showSerName val="0"/>
          <c:showPercent val="0"/>
          <c:showBubbleSize val="0"/>
        </c:dLbls>
        <c:gapWidth val="219"/>
        <c:overlap val="-27"/>
        <c:axId val="93706880"/>
        <c:axId val="93737344"/>
      </c:barChart>
      <c:catAx>
        <c:axId val="9370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37344"/>
        <c:crosses val="autoZero"/>
        <c:auto val="1"/>
        <c:lblAlgn val="ctr"/>
        <c:lblOffset val="100"/>
        <c:noMultiLvlLbl val="0"/>
      </c:catAx>
      <c:valAx>
        <c:axId val="93737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068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0"/>
          <c:tx>
            <c:strRef>
              <c:f>'OCRT Graphs'!$A$69:$C$69</c:f>
              <c:strCache>
                <c:ptCount val="1"/>
                <c:pt idx="0">
                  <c:v>  Category 4: External engagement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Graphs'!$B$71:$F$78</c15:sqref>
                  </c15:fullRef>
                  <c15:levelRef>
                    <c15:sqref>'OCRT Graphs'!$B$71:$B$78</c15:sqref>
                  </c15:levelRef>
                </c:ext>
              </c:extLst>
              <c:f>('OCRT Graphs'!$B$71,'OCRT Graphs'!$B$74)</c:f>
              <c:strCache>
                <c:ptCount val="2"/>
                <c:pt idx="0">
                  <c:v>Communications</c:v>
                </c:pt>
                <c:pt idx="1">
                  <c:v>Coordination</c:v>
                </c:pt>
              </c:strCache>
            </c:strRef>
          </c:cat>
          <c:val>
            <c:numRef>
              <c:extLst>
                <c:ext xmlns:c15="http://schemas.microsoft.com/office/drawing/2012/chart" uri="{02D57815-91ED-43cb-92C2-25804820EDAC}">
                  <c15:fullRef>
                    <c15:sqref>'OCRT Graphs'!$G$71:$G$78</c15:sqref>
                  </c15:fullRef>
                </c:ext>
              </c:extLst>
              <c:f>('OCRT Graphs'!$G$71,'OCRT Graphs'!$G$74)</c:f>
              <c:numCache>
                <c:formatCode>0.0</c:formatCode>
                <c:ptCount val="2"/>
                <c:pt idx="0">
                  <c:v>0</c:v>
                </c:pt>
                <c:pt idx="1">
                  <c:v>0</c:v>
                </c:pt>
              </c:numCache>
            </c:numRef>
          </c:val>
          <c:extLst>
            <c:ext xmlns:c16="http://schemas.microsoft.com/office/drawing/2014/chart" uri="{C3380CC4-5D6E-409C-BE32-E72D297353CC}">
              <c16:uniqueId val="{00000000-E6E0-4900-9AC6-BE7319FD7501}"/>
            </c:ext>
          </c:extLst>
        </c:ser>
        <c:dLbls>
          <c:showLegendKey val="0"/>
          <c:showVal val="1"/>
          <c:showCatName val="0"/>
          <c:showSerName val="0"/>
          <c:showPercent val="0"/>
          <c:showBubbleSize val="0"/>
        </c:dLbls>
        <c:gapWidth val="219"/>
        <c:overlap val="-27"/>
        <c:axId val="93778688"/>
        <c:axId val="93780224"/>
      </c:barChart>
      <c:catAx>
        <c:axId val="93778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80224"/>
        <c:crosses val="autoZero"/>
        <c:auto val="1"/>
        <c:lblAlgn val="ctr"/>
        <c:lblOffset val="100"/>
        <c:noMultiLvlLbl val="0"/>
      </c:catAx>
      <c:valAx>
        <c:axId val="93780224"/>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786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Graphs'!$B$39:$B$42</c:f>
              <c:strCache>
                <c:ptCount val="4"/>
                <c:pt idx="0">
                  <c:v>Knowledge management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Graphs'!$C$40:$C$42</c:f>
              <c:strCache>
                <c:ptCount val="3"/>
                <c:pt idx="0">
                  <c:v>2.5.a. Knowledge capture</c:v>
                </c:pt>
                <c:pt idx="1">
                  <c:v>2.5.b. Knowledge transfer</c:v>
                </c:pt>
                <c:pt idx="2">
                  <c:v>2.5.c. Knowledge use</c:v>
                </c:pt>
              </c:strCache>
            </c:strRef>
          </c:cat>
          <c:val>
            <c:numRef>
              <c:f>'OCRT Graphs'!$D$40:$D$42</c:f>
              <c:numCache>
                <c:formatCode>General</c:formatCode>
                <c:ptCount val="3"/>
                <c:pt idx="0">
                  <c:v>0</c:v>
                </c:pt>
                <c:pt idx="1">
                  <c:v>0</c:v>
                </c:pt>
                <c:pt idx="2">
                  <c:v>0</c:v>
                </c:pt>
              </c:numCache>
            </c:numRef>
          </c:val>
          <c:extLst>
            <c:ext xmlns:c16="http://schemas.microsoft.com/office/drawing/2014/chart" uri="{C3380CC4-5D6E-409C-BE32-E72D297353CC}">
              <c16:uniqueId val="{00000000-E76E-4EF1-B45A-864801B33D95}"/>
            </c:ext>
          </c:extLst>
        </c:ser>
        <c:dLbls>
          <c:showLegendKey val="0"/>
          <c:showVal val="1"/>
          <c:showCatName val="0"/>
          <c:showSerName val="0"/>
          <c:showPercent val="0"/>
          <c:showBubbleSize val="0"/>
        </c:dLbls>
        <c:gapWidth val="219"/>
        <c:overlap val="-27"/>
        <c:axId val="93800704"/>
        <c:axId val="93818880"/>
      </c:barChart>
      <c:catAx>
        <c:axId val="9380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18880"/>
        <c:crosses val="autoZero"/>
        <c:auto val="1"/>
        <c:lblAlgn val="ctr"/>
        <c:lblOffset val="100"/>
        <c:noMultiLvlLbl val="0"/>
      </c:catAx>
      <c:valAx>
        <c:axId val="9381888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0070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Graphs'!$B$35:$B$38</c:f>
              <c:strCache>
                <c:ptCount val="4"/>
                <c:pt idx="0">
                  <c:v>Programme development and contracts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Graphs'!$C$36:$C$38</c:f>
              <c:strCache>
                <c:ptCount val="3"/>
                <c:pt idx="0">
                  <c:v>2.4.a. Donor attitude awareness</c:v>
                </c:pt>
                <c:pt idx="1">
                  <c:v>2.4.b. Proposals</c:v>
                </c:pt>
                <c:pt idx="2">
                  <c:v>2.4.c. Contracts</c:v>
                </c:pt>
              </c:strCache>
            </c:strRef>
          </c:cat>
          <c:val>
            <c:numRef>
              <c:f>'OCRT Graphs'!$D$36:$D$38</c:f>
              <c:numCache>
                <c:formatCode>General</c:formatCode>
                <c:ptCount val="3"/>
                <c:pt idx="0">
                  <c:v>0</c:v>
                </c:pt>
                <c:pt idx="1">
                  <c:v>0</c:v>
                </c:pt>
                <c:pt idx="2">
                  <c:v>0</c:v>
                </c:pt>
              </c:numCache>
            </c:numRef>
          </c:val>
          <c:extLst>
            <c:ext xmlns:c16="http://schemas.microsoft.com/office/drawing/2014/chart" uri="{C3380CC4-5D6E-409C-BE32-E72D297353CC}">
              <c16:uniqueId val="{00000000-1A07-4C4A-A174-CA82A2C6B0D8}"/>
            </c:ext>
          </c:extLst>
        </c:ser>
        <c:dLbls>
          <c:showLegendKey val="0"/>
          <c:showVal val="1"/>
          <c:showCatName val="0"/>
          <c:showSerName val="0"/>
          <c:showPercent val="0"/>
          <c:showBubbleSize val="0"/>
        </c:dLbls>
        <c:gapWidth val="219"/>
        <c:overlap val="-27"/>
        <c:axId val="93929856"/>
        <c:axId val="93931392"/>
      </c:barChart>
      <c:catAx>
        <c:axId val="9392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31392"/>
        <c:crosses val="autoZero"/>
        <c:auto val="1"/>
        <c:lblAlgn val="ctr"/>
        <c:lblOffset val="100"/>
        <c:noMultiLvlLbl val="0"/>
      </c:catAx>
      <c:valAx>
        <c:axId val="9393139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298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Graphs'!$B$25:$B$28</c:f>
              <c:strCache>
                <c:ptCount val="4"/>
                <c:pt idx="0">
                  <c:v>CTP technical competency guidance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Graphs'!$C$26:$C$28</c:f>
              <c:strCache>
                <c:ptCount val="3"/>
                <c:pt idx="0">
                  <c:v>2.2.a. Assessment and analysis</c:v>
                </c:pt>
                <c:pt idx="1">
                  <c:v>2.2.b. Design and implementation</c:v>
                </c:pt>
                <c:pt idx="2">
                  <c:v>2.2.c. Monitoring and evaluation</c:v>
                </c:pt>
              </c:strCache>
            </c:strRef>
          </c:cat>
          <c:val>
            <c:numRef>
              <c:f>'OCRT Graphs'!$D$26:$D$28</c:f>
              <c:numCache>
                <c:formatCode>General</c:formatCode>
                <c:ptCount val="3"/>
                <c:pt idx="0">
                  <c:v>0</c:v>
                </c:pt>
                <c:pt idx="1">
                  <c:v>0</c:v>
                </c:pt>
                <c:pt idx="2">
                  <c:v>0</c:v>
                </c:pt>
              </c:numCache>
            </c:numRef>
          </c:val>
          <c:extLst>
            <c:ext xmlns:c16="http://schemas.microsoft.com/office/drawing/2014/chart" uri="{C3380CC4-5D6E-409C-BE32-E72D297353CC}">
              <c16:uniqueId val="{00000000-B8B6-447B-9D97-1F29BEA23F4D}"/>
            </c:ext>
          </c:extLst>
        </c:ser>
        <c:dLbls>
          <c:showLegendKey val="0"/>
          <c:showVal val="1"/>
          <c:showCatName val="0"/>
          <c:showSerName val="0"/>
          <c:showPercent val="0"/>
          <c:showBubbleSize val="0"/>
        </c:dLbls>
        <c:gapWidth val="219"/>
        <c:overlap val="-27"/>
        <c:axId val="93976448"/>
        <c:axId val="93977984"/>
      </c:barChart>
      <c:catAx>
        <c:axId val="9397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77984"/>
        <c:crosses val="autoZero"/>
        <c:auto val="1"/>
        <c:lblAlgn val="ctr"/>
        <c:lblOffset val="100"/>
        <c:noMultiLvlLbl val="0"/>
      </c:catAx>
      <c:valAx>
        <c:axId val="9397798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7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'OCRT Graphs'!$A$19:$C$19</c:f>
              <c:strCache>
                <c:ptCount val="1"/>
                <c:pt idx="0">
                  <c:v>  Category 2: Organisational systems and policies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Graphs'!$B$21:$F$47</c15:sqref>
                  </c15:fullRef>
                  <c15:levelRef>
                    <c15:sqref>'OCRT Graphs'!$B$21:$B$47</c15:sqref>
                  </c15:levelRef>
                </c:ext>
              </c:extLst>
              <c:f>('OCRT Graphs'!$B$21,'OCRT Graphs'!$B$25,'OCRT Graphs'!$B$29,'OCRT Graphs'!$B$35,'OCRT Graphs'!$B$39,'OCRT Graphs'!$B$43)</c:f>
              <c:strCache>
                <c:ptCount val="6"/>
                <c:pt idx="0">
                  <c:v>CTP technical competency policies</c:v>
                </c:pt>
                <c:pt idx="1">
                  <c:v>CTP technical competency guidance</c:v>
                </c:pt>
                <c:pt idx="2">
                  <c:v>Finance and operations</c:v>
                </c:pt>
                <c:pt idx="3">
                  <c:v>Programme development and contracts</c:v>
                </c:pt>
                <c:pt idx="4">
                  <c:v>Knowledge management</c:v>
                </c:pt>
                <c:pt idx="5">
                  <c:v>Human resources</c:v>
                </c:pt>
              </c:strCache>
            </c:strRef>
          </c:cat>
          <c:val>
            <c:numRef>
              <c:extLst>
                <c:ext xmlns:c15="http://schemas.microsoft.com/office/drawing/2012/chart" uri="{02D57815-91ED-43cb-92C2-25804820EDAC}">
                  <c15:fullRef>
                    <c15:sqref>'OCRT Graphs'!$G$21:$G$47</c15:sqref>
                  </c15:fullRef>
                </c:ext>
              </c:extLst>
              <c:f>('OCRT Graphs'!$G$21,'OCRT Graphs'!$G$25,'OCRT Graphs'!$G$29,'OCRT Graphs'!$G$35,'OCRT Graphs'!$G$39,'OCRT Graphs'!$G$43)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F9-4F87-976C-D04361D422FE}"/>
            </c:ext>
          </c:extLst>
        </c:ser>
        <c:dLbls>
          <c:showLegendKey val="0"/>
          <c:showVal val="1"/>
          <c:showCatName val="0"/>
          <c:showSerName val="0"/>
          <c:showPercent val="0"/>
          <c:showBubbleSize val="0"/>
        </c:dLbls>
        <c:gapWidth val="219"/>
        <c:overlap val="-27"/>
        <c:axId val="83896192"/>
        <c:axId val="83897728"/>
      </c:barChart>
      <c:catAx>
        <c:axId val="8389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7728"/>
        <c:crosses val="autoZero"/>
        <c:auto val="1"/>
        <c:lblAlgn val="ctr"/>
        <c:lblOffset val="100"/>
        <c:noMultiLvlLbl val="0"/>
      </c:catAx>
      <c:valAx>
        <c:axId val="83897728"/>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61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'OCRT Graphs-sample'!$A$2:$C$2</c:f>
              <c:strCache>
                <c:ptCount val="1"/>
                <c:pt idx="0">
                  <c:v>  Category 1: Leadership and resourcing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Graphs-sample'!$B$4:$F$18</c15:sqref>
                  </c15:fullRef>
                  <c15:levelRef>
                    <c15:sqref>'OCRT Graphs-sample'!$B$4:$B$18</c15:sqref>
                  </c15:levelRef>
                </c:ext>
              </c:extLst>
              <c:f>('OCRT Graphs-sample'!$B$4,'OCRT Graphs-sample'!$B$9,'OCRT Graphs-sample'!$B$14)</c:f>
              <c:strCache>
                <c:ptCount val="3"/>
                <c:pt idx="0">
                  <c:v>Leadership</c:v>
                </c:pt>
                <c:pt idx="1">
                  <c:v>Change management</c:v>
                </c:pt>
                <c:pt idx="2">
                  <c:v>Emergency planning and funding</c:v>
                </c:pt>
              </c:strCache>
            </c:strRef>
          </c:cat>
          <c:val>
            <c:numRef>
              <c:extLst>
                <c:ext xmlns:c15="http://schemas.microsoft.com/office/drawing/2012/chart" uri="{02D57815-91ED-43cb-92C2-25804820EDAC}">
                  <c15:fullRef>
                    <c15:sqref>'OCRT Graphs-sample'!$G$4:$G$18</c15:sqref>
                  </c15:fullRef>
                </c:ext>
              </c:extLst>
              <c:f>('OCRT Graphs-sample'!$G$4,'OCRT Graphs-sample'!$G$9,'OCRT Graphs-sample'!$G$14)</c:f>
              <c:numCache>
                <c:formatCode>0.0</c:formatCode>
                <c:ptCount val="3"/>
                <c:pt idx="0">
                  <c:v>2</c:v>
                </c:pt>
                <c:pt idx="1">
                  <c:v>1.5</c:v>
                </c:pt>
                <c:pt idx="2">
                  <c:v>1.75</c:v>
                </c:pt>
              </c:numCache>
            </c:numRef>
          </c:val>
          <c:extLst>
            <c:ext xmlns:c16="http://schemas.microsoft.com/office/drawing/2014/chart" uri="{C3380CC4-5D6E-409C-BE32-E72D297353CC}">
              <c16:uniqueId val="{00000013-5480-48F8-BAF3-63907E2CD941}"/>
            </c:ext>
          </c:extLst>
        </c:ser>
        <c:dLbls>
          <c:showLegendKey val="0"/>
          <c:showVal val="1"/>
          <c:showCatName val="0"/>
          <c:showSerName val="0"/>
          <c:showPercent val="0"/>
          <c:showBubbleSize val="0"/>
        </c:dLbls>
        <c:gapWidth val="219"/>
        <c:overlap val="-27"/>
        <c:axId val="94815360"/>
        <c:axId val="94816896"/>
      </c:barChart>
      <c:catAx>
        <c:axId val="94815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16896"/>
        <c:crosses val="autoZero"/>
        <c:auto val="1"/>
        <c:lblAlgn val="ctr"/>
        <c:lblOffset val="100"/>
        <c:noMultiLvlLbl val="0"/>
      </c:catAx>
      <c:valAx>
        <c:axId val="94816896"/>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153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'OCRT Graphs-sample'!$A$19:$C$19</c:f>
              <c:strCache>
                <c:ptCount val="1"/>
                <c:pt idx="0">
                  <c:v>  Category 2: Organisational systems and policies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Graphs-sample'!$B$21:$F$47</c15:sqref>
                  </c15:fullRef>
                  <c15:levelRef>
                    <c15:sqref>'OCRT Graphs-sample'!$B$21:$B$47</c15:sqref>
                  </c15:levelRef>
                </c:ext>
              </c:extLst>
              <c:f>('OCRT Graphs-sample'!$B$21,'OCRT Graphs-sample'!$B$25,'OCRT Graphs-sample'!$B$29,'OCRT Graphs-sample'!$B$35,'OCRT Graphs-sample'!$B$39,'OCRT Graphs-sample'!$B$43)</c:f>
              <c:strCache>
                <c:ptCount val="6"/>
                <c:pt idx="0">
                  <c:v>CTP technical competency policies</c:v>
                </c:pt>
                <c:pt idx="1">
                  <c:v>CTP technical competency guidance</c:v>
                </c:pt>
                <c:pt idx="2">
                  <c:v>Finance and operations</c:v>
                </c:pt>
                <c:pt idx="3">
                  <c:v>Programme development and contracts</c:v>
                </c:pt>
                <c:pt idx="4">
                  <c:v>Knowledge management</c:v>
                </c:pt>
                <c:pt idx="5">
                  <c:v>Human resources</c:v>
                </c:pt>
              </c:strCache>
            </c:strRef>
          </c:cat>
          <c:val>
            <c:numRef>
              <c:extLst>
                <c:ext xmlns:c15="http://schemas.microsoft.com/office/drawing/2012/chart" uri="{02D57815-91ED-43cb-92C2-25804820EDAC}">
                  <c15:fullRef>
                    <c15:sqref>'OCRT Graphs-sample'!$G$21:$G$47</c15:sqref>
                  </c15:fullRef>
                </c:ext>
              </c:extLst>
              <c:f>('OCRT Graphs-sample'!$G$21,'OCRT Graphs-sample'!$G$25,'OCRT Graphs-sample'!$G$29,'OCRT Graphs-sample'!$G$35,'OCRT Graphs-sample'!$G$39,'OCRT Graphs-sample'!$G$43)</c:f>
              <c:numCache>
                <c:formatCode>0.0</c:formatCode>
                <c:ptCount val="6"/>
                <c:pt idx="0">
                  <c:v>1.6666666666666667</c:v>
                </c:pt>
                <c:pt idx="1">
                  <c:v>2.6666666666666665</c:v>
                </c:pt>
                <c:pt idx="2">
                  <c:v>2.4</c:v>
                </c:pt>
                <c:pt idx="3">
                  <c:v>2.6666666666666665</c:v>
                </c:pt>
                <c:pt idx="4">
                  <c:v>1.6666666666666667</c:v>
                </c:pt>
                <c:pt idx="5">
                  <c:v>2.25</c:v>
                </c:pt>
              </c:numCache>
            </c:numRef>
          </c:val>
          <c:extLst>
            <c:ext xmlns:c16="http://schemas.microsoft.com/office/drawing/2014/chart" uri="{C3380CC4-5D6E-409C-BE32-E72D297353CC}">
              <c16:uniqueId val="{00000003-9355-4D98-9AD7-7B6FC0F51A32}"/>
            </c:ext>
          </c:extLst>
        </c:ser>
        <c:dLbls>
          <c:showLegendKey val="0"/>
          <c:showVal val="1"/>
          <c:showCatName val="0"/>
          <c:showSerName val="0"/>
          <c:showPercent val="0"/>
          <c:showBubbleSize val="0"/>
        </c:dLbls>
        <c:gapWidth val="219"/>
        <c:overlap val="-27"/>
        <c:axId val="94343168"/>
        <c:axId val="94344704"/>
      </c:barChart>
      <c:catAx>
        <c:axId val="9434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44704"/>
        <c:crosses val="autoZero"/>
        <c:auto val="1"/>
        <c:lblAlgn val="ctr"/>
        <c:lblOffset val="100"/>
        <c:noMultiLvlLbl val="0"/>
      </c:catAx>
      <c:valAx>
        <c:axId val="94344704"/>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431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Graphs-sample'!$B$4:$B$8</c:f>
              <c:strCache>
                <c:ptCount val="5"/>
                <c:pt idx="0">
                  <c:v>Leadership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Graphs-sample'!$C$5:$C$8</c:f>
              <c:strCache>
                <c:ptCount val="4"/>
                <c:pt idx="0">
                  <c:v>1.1.a. The board</c:v>
                </c:pt>
                <c:pt idx="1">
                  <c:v>1.1.b. Senior leadership</c:v>
                </c:pt>
                <c:pt idx="2">
                  <c:v>1.1.c. Strategic plans</c:v>
                </c:pt>
                <c:pt idx="3">
                  <c:v>1.1.d. Standards</c:v>
                </c:pt>
              </c:strCache>
            </c:strRef>
          </c:cat>
          <c:val>
            <c:numRef>
              <c:f>'OCRT Graphs-sample'!$D$5:$D$8</c:f>
              <c:numCache>
                <c:formatCode>General</c:formatCode>
                <c:ptCount val="4"/>
                <c:pt idx="0">
                  <c:v>1</c:v>
                </c:pt>
                <c:pt idx="1">
                  <c:v>3</c:v>
                </c:pt>
                <c:pt idx="2">
                  <c:v>2</c:v>
                </c:pt>
                <c:pt idx="3">
                  <c:v>2</c:v>
                </c:pt>
              </c:numCache>
            </c:numRef>
          </c:val>
          <c:extLst>
            <c:ext xmlns:c16="http://schemas.microsoft.com/office/drawing/2014/chart" uri="{C3380CC4-5D6E-409C-BE32-E72D297353CC}">
              <c16:uniqueId val="{00000000-C652-40CC-B5F5-817718762F0A}"/>
            </c:ext>
          </c:extLst>
        </c:ser>
        <c:dLbls>
          <c:showLegendKey val="0"/>
          <c:showVal val="1"/>
          <c:showCatName val="0"/>
          <c:showSerName val="0"/>
          <c:showPercent val="0"/>
          <c:showBubbleSize val="0"/>
        </c:dLbls>
        <c:gapWidth val="219"/>
        <c:overlap val="-27"/>
        <c:axId val="94860032"/>
        <c:axId val="94861568"/>
      </c:barChart>
      <c:catAx>
        <c:axId val="9486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61568"/>
        <c:crosses val="autoZero"/>
        <c:auto val="1"/>
        <c:lblAlgn val="ctr"/>
        <c:lblOffset val="100"/>
        <c:noMultiLvlLbl val="0"/>
      </c:catAx>
      <c:valAx>
        <c:axId val="948615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600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Graphs-sample'!$B$9:$B$13</c:f>
              <c:strCache>
                <c:ptCount val="5"/>
                <c:pt idx="0">
                  <c:v>Change management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Graphs-sample'!$C$10:$C$13</c:f>
              <c:strCache>
                <c:ptCount val="4"/>
                <c:pt idx="0">
                  <c:v>1.2.a. Leadership support</c:v>
                </c:pt>
                <c:pt idx="1">
                  <c:v>1.2.b. Change agents</c:v>
                </c:pt>
                <c:pt idx="2">
                  <c:v>1.2.c. Change plans</c:v>
                </c:pt>
                <c:pt idx="3">
                  <c:v>1.2.d. Change impact</c:v>
                </c:pt>
              </c:strCache>
            </c:strRef>
          </c:cat>
          <c:val>
            <c:numRef>
              <c:f>'OCRT Graphs-sample'!$D$10:$D$13</c:f>
              <c:numCache>
                <c:formatCode>General</c:formatCode>
                <c:ptCount val="4"/>
                <c:pt idx="0">
                  <c:v>1</c:v>
                </c:pt>
                <c:pt idx="1">
                  <c:v>2</c:v>
                </c:pt>
                <c:pt idx="2">
                  <c:v>2</c:v>
                </c:pt>
                <c:pt idx="3">
                  <c:v>1</c:v>
                </c:pt>
              </c:numCache>
            </c:numRef>
          </c:val>
          <c:extLst>
            <c:ext xmlns:c16="http://schemas.microsoft.com/office/drawing/2014/chart" uri="{C3380CC4-5D6E-409C-BE32-E72D297353CC}">
              <c16:uniqueId val="{00000000-E50F-42D4-AE43-5FD77615396D}"/>
            </c:ext>
          </c:extLst>
        </c:ser>
        <c:dLbls>
          <c:showLegendKey val="0"/>
          <c:showVal val="1"/>
          <c:showCatName val="0"/>
          <c:showSerName val="0"/>
          <c:showPercent val="0"/>
          <c:showBubbleSize val="0"/>
        </c:dLbls>
        <c:gapWidth val="219"/>
        <c:overlap val="-27"/>
        <c:axId val="94890240"/>
        <c:axId val="94179328"/>
      </c:barChart>
      <c:catAx>
        <c:axId val="9489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79328"/>
        <c:crosses val="autoZero"/>
        <c:auto val="1"/>
        <c:lblAlgn val="ctr"/>
        <c:lblOffset val="100"/>
        <c:noMultiLvlLbl val="0"/>
      </c:catAx>
      <c:valAx>
        <c:axId val="9417932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902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Graphs-sample'!$B$14:$B$18</c:f>
              <c:strCache>
                <c:ptCount val="5"/>
                <c:pt idx="0">
                  <c:v>Emergency planning and funding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Graphs-sample'!$C$15:$C$18</c:f>
              <c:strCache>
                <c:ptCount val="4"/>
                <c:pt idx="0">
                  <c:v>1.3.a. Emergency preparedness</c:v>
                </c:pt>
                <c:pt idx="1">
                  <c:v>1.3.b. Funding availability</c:v>
                </c:pt>
                <c:pt idx="2">
                  <c:v>1.3.c. Funding release approval process</c:v>
                </c:pt>
                <c:pt idx="3">
                  <c:v>1.3.d. Funding replenishment</c:v>
                </c:pt>
              </c:strCache>
            </c:strRef>
          </c:cat>
          <c:val>
            <c:numRef>
              <c:f>'OCRT Graphs-sample'!$D$15:$D$18</c:f>
              <c:numCache>
                <c:formatCode>General</c:formatCode>
                <c:ptCount val="4"/>
                <c:pt idx="0">
                  <c:v>2</c:v>
                </c:pt>
                <c:pt idx="1">
                  <c:v>1</c:v>
                </c:pt>
                <c:pt idx="2">
                  <c:v>2</c:v>
                </c:pt>
                <c:pt idx="3">
                  <c:v>2</c:v>
                </c:pt>
              </c:numCache>
            </c:numRef>
          </c:val>
          <c:extLst>
            <c:ext xmlns:c16="http://schemas.microsoft.com/office/drawing/2014/chart" uri="{C3380CC4-5D6E-409C-BE32-E72D297353CC}">
              <c16:uniqueId val="{00000000-59FB-4F78-8876-2297CD320842}"/>
            </c:ext>
          </c:extLst>
        </c:ser>
        <c:dLbls>
          <c:showLegendKey val="0"/>
          <c:showVal val="1"/>
          <c:showCatName val="0"/>
          <c:showSerName val="0"/>
          <c:showPercent val="0"/>
          <c:showBubbleSize val="0"/>
        </c:dLbls>
        <c:gapWidth val="219"/>
        <c:overlap val="-27"/>
        <c:axId val="94228480"/>
        <c:axId val="94230016"/>
      </c:barChart>
      <c:catAx>
        <c:axId val="9422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30016"/>
        <c:crosses val="autoZero"/>
        <c:auto val="1"/>
        <c:lblAlgn val="ctr"/>
        <c:lblOffset val="100"/>
        <c:noMultiLvlLbl val="0"/>
      </c:catAx>
      <c:valAx>
        <c:axId val="9423001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284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Graphs-sample'!$V$5</c:f>
              <c:strCache>
                <c:ptCount val="1"/>
                <c:pt idx="0">
                  <c:v>OCRT SUMMARY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Graphs-sample'!$V$6:$V$9</c:f>
              <c:strCache>
                <c:ptCount val="4"/>
                <c:pt idx="0">
                  <c:v>  Category 1: Leadership and resourcing</c:v>
                </c:pt>
                <c:pt idx="1">
                  <c:v>  Category 2: Organisational systems and policies</c:v>
                </c:pt>
                <c:pt idx="2">
                  <c:v>  Category 3: Staff CTP technical competency</c:v>
                </c:pt>
                <c:pt idx="3">
                  <c:v>  Category 4: External engagement</c:v>
                </c:pt>
              </c:strCache>
            </c:strRef>
          </c:cat>
          <c:val>
            <c:numRef>
              <c:f>'OCRT Graphs-sample'!$W$6:$W$9</c:f>
              <c:numCache>
                <c:formatCode>0.0</c:formatCode>
                <c:ptCount val="4"/>
                <c:pt idx="0">
                  <c:v>1.75</c:v>
                </c:pt>
                <c:pt idx="1">
                  <c:v>2.2194444444444441</c:v>
                </c:pt>
                <c:pt idx="2">
                  <c:v>2.5634920634920637</c:v>
                </c:pt>
                <c:pt idx="3">
                  <c:v>2</c:v>
                </c:pt>
              </c:numCache>
            </c:numRef>
          </c:val>
          <c:extLst>
            <c:ext xmlns:c16="http://schemas.microsoft.com/office/drawing/2014/chart" uri="{C3380CC4-5D6E-409C-BE32-E72D297353CC}">
              <c16:uniqueId val="{00000000-26B7-4ED2-B139-7BF2DC8A2ED4}"/>
            </c:ext>
          </c:extLst>
        </c:ser>
        <c:dLbls>
          <c:showLegendKey val="0"/>
          <c:showVal val="1"/>
          <c:showCatName val="0"/>
          <c:showSerName val="0"/>
          <c:showPercent val="0"/>
          <c:showBubbleSize val="0"/>
        </c:dLbls>
        <c:gapWidth val="219"/>
        <c:overlap val="-27"/>
        <c:axId val="94275072"/>
        <c:axId val="94276608"/>
      </c:barChart>
      <c:catAx>
        <c:axId val="942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76608"/>
        <c:crosses val="autoZero"/>
        <c:auto val="1"/>
        <c:lblAlgn val="ctr"/>
        <c:lblOffset val="100"/>
        <c:noMultiLvlLbl val="0"/>
      </c:catAx>
      <c:valAx>
        <c:axId val="94276608"/>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750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Graphs-sample'!$B$21:$B$24</c:f>
              <c:strCache>
                <c:ptCount val="4"/>
                <c:pt idx="0">
                  <c:v>CTP technical competency policies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Graphs-sample'!$C$22:$C$24</c:f>
              <c:strCache>
                <c:ptCount val="3"/>
                <c:pt idx="0">
                  <c:v>2.1.a. Assessment and analysis</c:v>
                </c:pt>
                <c:pt idx="1">
                  <c:v>2.1.b. Design and implementation</c:v>
                </c:pt>
                <c:pt idx="2">
                  <c:v>2.1.c. Monitoring and evaluation</c:v>
                </c:pt>
              </c:strCache>
            </c:strRef>
          </c:cat>
          <c:val>
            <c:numRef>
              <c:f>'OCRT Graphs-sample'!$D$22:$D$24</c:f>
              <c:numCache>
                <c:formatCode>General</c:formatCode>
                <c:ptCount val="3"/>
                <c:pt idx="0">
                  <c:v>1</c:v>
                </c:pt>
                <c:pt idx="1">
                  <c:v>2</c:v>
                </c:pt>
                <c:pt idx="2">
                  <c:v>2</c:v>
                </c:pt>
              </c:numCache>
            </c:numRef>
          </c:val>
          <c:extLst>
            <c:ext xmlns:c16="http://schemas.microsoft.com/office/drawing/2014/chart" uri="{C3380CC4-5D6E-409C-BE32-E72D297353CC}">
              <c16:uniqueId val="{00000000-4308-427E-AE83-FF9E2D94A7B0}"/>
            </c:ext>
          </c:extLst>
        </c:ser>
        <c:dLbls>
          <c:showLegendKey val="0"/>
          <c:showVal val="1"/>
          <c:showCatName val="0"/>
          <c:showSerName val="0"/>
          <c:showPercent val="0"/>
          <c:showBubbleSize val="0"/>
        </c:dLbls>
        <c:gapWidth val="219"/>
        <c:overlap val="-27"/>
        <c:axId val="94301184"/>
        <c:axId val="94896896"/>
      </c:barChart>
      <c:catAx>
        <c:axId val="9430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96896"/>
        <c:crosses val="autoZero"/>
        <c:auto val="1"/>
        <c:lblAlgn val="ctr"/>
        <c:lblOffset val="100"/>
        <c:noMultiLvlLbl val="0"/>
      </c:catAx>
      <c:valAx>
        <c:axId val="9489689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Graphs-sample'!$B$29:$B$34</c:f>
              <c:strCache>
                <c:ptCount val="6"/>
                <c:pt idx="0">
                  <c:v>Finance and operations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Graphs-sample'!$C$30:$C$34</c:f>
              <c:strCache>
                <c:ptCount val="5"/>
                <c:pt idx="0">
                  <c:v>2.3.a. Policies and procedures</c:v>
                </c:pt>
                <c:pt idx="1">
                  <c:v>2.3.b. Technical systems</c:v>
                </c:pt>
                <c:pt idx="2">
                  <c:v>2.3.c. Accounting system</c:v>
                </c:pt>
                <c:pt idx="3">
                  <c:v>2.3.d. Staff involvement</c:v>
                </c:pt>
                <c:pt idx="4">
                  <c:v>2.3.e. Staff capacity</c:v>
                </c:pt>
              </c:strCache>
            </c:strRef>
          </c:cat>
          <c:val>
            <c:numRef>
              <c:f>'OCRT Graphs-sample'!$D$30:$D$34</c:f>
              <c:numCache>
                <c:formatCode>General</c:formatCode>
                <c:ptCount val="5"/>
                <c:pt idx="0">
                  <c:v>2</c:v>
                </c:pt>
                <c:pt idx="1">
                  <c:v>3</c:v>
                </c:pt>
                <c:pt idx="2">
                  <c:v>3</c:v>
                </c:pt>
                <c:pt idx="3">
                  <c:v>2</c:v>
                </c:pt>
                <c:pt idx="4">
                  <c:v>2</c:v>
                </c:pt>
              </c:numCache>
            </c:numRef>
          </c:val>
          <c:extLst>
            <c:ext xmlns:c16="http://schemas.microsoft.com/office/drawing/2014/chart" uri="{C3380CC4-5D6E-409C-BE32-E72D297353CC}">
              <c16:uniqueId val="{00000000-5AB5-4B6E-B333-34486BB9D97A}"/>
            </c:ext>
          </c:extLst>
        </c:ser>
        <c:dLbls>
          <c:showLegendKey val="0"/>
          <c:showVal val="1"/>
          <c:showCatName val="0"/>
          <c:showSerName val="0"/>
          <c:showPercent val="0"/>
          <c:showBubbleSize val="0"/>
        </c:dLbls>
        <c:gapWidth val="219"/>
        <c:overlap val="-27"/>
        <c:axId val="94954240"/>
        <c:axId val="94955776"/>
      </c:barChart>
      <c:catAx>
        <c:axId val="9495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55776"/>
        <c:crosses val="autoZero"/>
        <c:auto val="1"/>
        <c:lblAlgn val="ctr"/>
        <c:lblOffset val="100"/>
        <c:noMultiLvlLbl val="0"/>
      </c:catAx>
      <c:valAx>
        <c:axId val="949557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542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Graphs-sample'!$B$43:$B$47</c:f>
              <c:strCache>
                <c:ptCount val="5"/>
                <c:pt idx="0">
                  <c:v>Human resources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Graphs-sample'!$C$44:$C$47</c:f>
              <c:strCache>
                <c:ptCount val="4"/>
                <c:pt idx="0">
                  <c:v>2.6.a. Capacity assessment</c:v>
                </c:pt>
                <c:pt idx="1">
                  <c:v>2.6.b. Capacity development</c:v>
                </c:pt>
                <c:pt idx="2">
                  <c:v>2.6.c. Knowledge, skills, and abilities</c:v>
                </c:pt>
                <c:pt idx="3">
                  <c:v>2.6.d. Recruitment and retention</c:v>
                </c:pt>
              </c:strCache>
            </c:strRef>
          </c:cat>
          <c:val>
            <c:numRef>
              <c:f>'OCRT Graphs-sample'!$D$44:$D$47</c:f>
              <c:numCache>
                <c:formatCode>General</c:formatCode>
                <c:ptCount val="4"/>
                <c:pt idx="0">
                  <c:v>2</c:v>
                </c:pt>
                <c:pt idx="1">
                  <c:v>3</c:v>
                </c:pt>
                <c:pt idx="2">
                  <c:v>3</c:v>
                </c:pt>
                <c:pt idx="3">
                  <c:v>1</c:v>
                </c:pt>
              </c:numCache>
            </c:numRef>
          </c:val>
          <c:extLst>
            <c:ext xmlns:c16="http://schemas.microsoft.com/office/drawing/2014/chart" uri="{C3380CC4-5D6E-409C-BE32-E72D297353CC}">
              <c16:uniqueId val="{00000000-0386-48FE-9C5D-61EFB0D1C160}"/>
            </c:ext>
          </c:extLst>
        </c:ser>
        <c:dLbls>
          <c:showLegendKey val="0"/>
          <c:showVal val="1"/>
          <c:showCatName val="0"/>
          <c:showSerName val="0"/>
          <c:showPercent val="0"/>
          <c:showBubbleSize val="0"/>
        </c:dLbls>
        <c:gapWidth val="219"/>
        <c:overlap val="-27"/>
        <c:axId val="94984448"/>
        <c:axId val="94998528"/>
      </c:barChart>
      <c:catAx>
        <c:axId val="9498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98528"/>
        <c:crosses val="autoZero"/>
        <c:auto val="1"/>
        <c:lblAlgn val="ctr"/>
        <c:lblOffset val="100"/>
        <c:noMultiLvlLbl val="0"/>
      </c:catAx>
      <c:valAx>
        <c:axId val="9499852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844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Graphs-sample'!$B$50:$B$56</c:f>
              <c:strCache>
                <c:ptCount val="7"/>
                <c:pt idx="0">
                  <c:v>Assessment and analysis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Graphs-sample'!$C$51:$C$56</c:f>
              <c:strCache>
                <c:ptCount val="6"/>
                <c:pt idx="0">
                  <c:v>3.1.a. Needs assessment</c:v>
                </c:pt>
                <c:pt idx="1">
                  <c:v>3.1.b. Market assessment</c:v>
                </c:pt>
                <c:pt idx="2">
                  <c:v>3.1.c. Financial service provider assessment</c:v>
                </c:pt>
                <c:pt idx="3">
                  <c:v>3.1.d. Risk assessment</c:v>
                </c:pt>
                <c:pt idx="4">
                  <c:v>3.1.e. Response analysis</c:v>
                </c:pt>
                <c:pt idx="5">
                  <c:v>3.1.f. Feasibility analysis</c:v>
                </c:pt>
              </c:strCache>
            </c:strRef>
          </c:cat>
          <c:val>
            <c:numRef>
              <c:f>'OCRT Graphs-sample'!$D$51:$D$56</c:f>
              <c:numCache>
                <c:formatCode>General</c:formatCode>
                <c:ptCount val="6"/>
                <c:pt idx="0">
                  <c:v>2</c:v>
                </c:pt>
                <c:pt idx="1">
                  <c:v>4</c:v>
                </c:pt>
                <c:pt idx="2">
                  <c:v>2</c:v>
                </c:pt>
                <c:pt idx="3">
                  <c:v>3</c:v>
                </c:pt>
                <c:pt idx="4">
                  <c:v>4</c:v>
                </c:pt>
                <c:pt idx="5">
                  <c:v>2</c:v>
                </c:pt>
              </c:numCache>
            </c:numRef>
          </c:val>
          <c:extLst>
            <c:ext xmlns:c16="http://schemas.microsoft.com/office/drawing/2014/chart" uri="{C3380CC4-5D6E-409C-BE32-E72D297353CC}">
              <c16:uniqueId val="{00000000-486D-48FF-BB4D-C49127781E5E}"/>
            </c:ext>
          </c:extLst>
        </c:ser>
        <c:dLbls>
          <c:showLegendKey val="0"/>
          <c:showVal val="1"/>
          <c:showCatName val="0"/>
          <c:showSerName val="0"/>
          <c:showPercent val="0"/>
          <c:showBubbleSize val="0"/>
        </c:dLbls>
        <c:gapWidth val="219"/>
        <c:overlap val="-27"/>
        <c:axId val="95100928"/>
        <c:axId val="95102464"/>
      </c:barChart>
      <c:catAx>
        <c:axId val="9510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102464"/>
        <c:crosses val="autoZero"/>
        <c:auto val="1"/>
        <c:lblAlgn val="ctr"/>
        <c:lblOffset val="100"/>
        <c:noMultiLvlLbl val="0"/>
      </c:catAx>
      <c:valAx>
        <c:axId val="9510246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1009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Graphs'!$B$4:$B$8</c:f>
              <c:strCache>
                <c:ptCount val="5"/>
                <c:pt idx="0">
                  <c:v>Leadership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Graphs'!$C$5:$C$8</c:f>
              <c:strCache>
                <c:ptCount val="4"/>
                <c:pt idx="0">
                  <c:v>1.1.a. The board</c:v>
                </c:pt>
                <c:pt idx="1">
                  <c:v>1.1.b. Senior leadership</c:v>
                </c:pt>
                <c:pt idx="2">
                  <c:v>1.1.c. Strategic plans</c:v>
                </c:pt>
                <c:pt idx="3">
                  <c:v>1.1.d. Standards</c:v>
                </c:pt>
              </c:strCache>
            </c:strRef>
          </c:cat>
          <c:val>
            <c:numRef>
              <c:f>'OCRT Graphs'!$D$5:$D$8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2B4-4DC6-8561-A940CD59D27E}"/>
            </c:ext>
          </c:extLst>
        </c:ser>
        <c:dLbls>
          <c:showLegendKey val="0"/>
          <c:showVal val="1"/>
          <c:showCatName val="0"/>
          <c:showSerName val="0"/>
          <c:showPercent val="0"/>
          <c:showBubbleSize val="0"/>
        </c:dLbls>
        <c:gapWidth val="219"/>
        <c:overlap val="-27"/>
        <c:axId val="83938688"/>
        <c:axId val="83948672"/>
      </c:barChart>
      <c:catAx>
        <c:axId val="8393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48672"/>
        <c:crosses val="autoZero"/>
        <c:auto val="1"/>
        <c:lblAlgn val="ctr"/>
        <c:lblOffset val="100"/>
        <c:noMultiLvlLbl val="0"/>
      </c:catAx>
      <c:valAx>
        <c:axId val="8394867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386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Graphs-sample'!$B$57:$B$64</c:f>
              <c:strCache>
                <c:ptCount val="8"/>
                <c:pt idx="0">
                  <c:v>Design and implementation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Graphs-sample'!$C$58:$C$64</c:f>
              <c:strCache>
                <c:ptCount val="7"/>
                <c:pt idx="0">
                  <c:v>3.2.a. Transfer value</c:v>
                </c:pt>
                <c:pt idx="1">
                  <c:v>3.2.b. Selection of delivery mechanism</c:v>
                </c:pt>
                <c:pt idx="2">
                  <c:v>3.2.c. Vulnerability analysis and targeting</c:v>
                </c:pt>
                <c:pt idx="3">
                  <c:v>3.2.d. Programme set-up</c:v>
                </c:pt>
                <c:pt idx="4">
                  <c:v>3.2.e. Beneficiary communication</c:v>
                </c:pt>
                <c:pt idx="5">
                  <c:v>3.2.f. Beneficiary data protection</c:v>
                </c:pt>
                <c:pt idx="6">
                  <c:v>3.2.g. Safety and security</c:v>
                </c:pt>
              </c:strCache>
            </c:strRef>
          </c:cat>
          <c:val>
            <c:numRef>
              <c:f>'OCRT Graphs-sample'!$D$58:$D$64</c:f>
              <c:numCache>
                <c:formatCode>General</c:formatCode>
                <c:ptCount val="7"/>
                <c:pt idx="0">
                  <c:v>4</c:v>
                </c:pt>
                <c:pt idx="1">
                  <c:v>3</c:v>
                </c:pt>
                <c:pt idx="2">
                  <c:v>2</c:v>
                </c:pt>
                <c:pt idx="3">
                  <c:v>3</c:v>
                </c:pt>
                <c:pt idx="4">
                  <c:v>3</c:v>
                </c:pt>
                <c:pt idx="5">
                  <c:v>2</c:v>
                </c:pt>
                <c:pt idx="6">
                  <c:v>3</c:v>
                </c:pt>
              </c:numCache>
            </c:numRef>
          </c:val>
          <c:extLst>
            <c:ext xmlns:c16="http://schemas.microsoft.com/office/drawing/2014/chart" uri="{C3380CC4-5D6E-409C-BE32-E72D297353CC}">
              <c16:uniqueId val="{00000000-3EFC-4E6F-86D8-5976D08AF1E4}"/>
            </c:ext>
          </c:extLst>
        </c:ser>
        <c:dLbls>
          <c:showLegendKey val="0"/>
          <c:showVal val="1"/>
          <c:showCatName val="0"/>
          <c:showSerName val="0"/>
          <c:showPercent val="0"/>
          <c:showBubbleSize val="0"/>
        </c:dLbls>
        <c:gapWidth val="219"/>
        <c:overlap val="-27"/>
        <c:axId val="95147520"/>
        <c:axId val="95149056"/>
      </c:barChart>
      <c:catAx>
        <c:axId val="95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149056"/>
        <c:crosses val="autoZero"/>
        <c:auto val="1"/>
        <c:lblAlgn val="ctr"/>
        <c:lblOffset val="100"/>
        <c:noMultiLvlLbl val="0"/>
      </c:catAx>
      <c:valAx>
        <c:axId val="9514905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1475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Graphs-sample'!$B$65:$B$68</c:f>
              <c:strCache>
                <c:ptCount val="4"/>
                <c:pt idx="0">
                  <c:v>Monitoring and evaluation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Graphs-sample'!$C$66:$C$68</c:f>
              <c:strCache>
                <c:ptCount val="3"/>
                <c:pt idx="0">
                  <c:v>3.3.a. Post-distribution monitoring</c:v>
                </c:pt>
                <c:pt idx="1">
                  <c:v>3.3.b. Market monitoring</c:v>
                </c:pt>
                <c:pt idx="2">
                  <c:v>3.3.c. Data analysis and utilisation</c:v>
                </c:pt>
              </c:strCache>
            </c:strRef>
          </c:cat>
          <c:val>
            <c:numRef>
              <c:f>'OCRT Graphs-sample'!$D$66:$D$68</c:f>
              <c:numCache>
                <c:formatCode>General</c:formatCode>
                <c:ptCount val="3"/>
                <c:pt idx="0">
                  <c:v>2</c:v>
                </c:pt>
                <c:pt idx="1">
                  <c:v>2</c:v>
                </c:pt>
                <c:pt idx="2">
                  <c:v>2</c:v>
                </c:pt>
              </c:numCache>
            </c:numRef>
          </c:val>
          <c:extLst>
            <c:ext xmlns:c16="http://schemas.microsoft.com/office/drawing/2014/chart" uri="{C3380CC4-5D6E-409C-BE32-E72D297353CC}">
              <c16:uniqueId val="{00000000-62A4-4488-8156-A70F9D1A4051}"/>
            </c:ext>
          </c:extLst>
        </c:ser>
        <c:dLbls>
          <c:showLegendKey val="0"/>
          <c:showVal val="1"/>
          <c:showCatName val="0"/>
          <c:showSerName val="0"/>
          <c:showPercent val="0"/>
          <c:showBubbleSize val="0"/>
        </c:dLbls>
        <c:gapWidth val="219"/>
        <c:overlap val="-27"/>
        <c:axId val="95067136"/>
        <c:axId val="95077120"/>
      </c:barChart>
      <c:catAx>
        <c:axId val="950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77120"/>
        <c:crosses val="autoZero"/>
        <c:auto val="1"/>
        <c:lblAlgn val="ctr"/>
        <c:lblOffset val="100"/>
        <c:noMultiLvlLbl val="0"/>
      </c:catAx>
      <c:valAx>
        <c:axId val="9507712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671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0"/>
          <c:tx>
            <c:strRef>
              <c:f>'OCRT Graphs-sample'!$A$48:$C$48</c:f>
              <c:strCache>
                <c:ptCount val="1"/>
                <c:pt idx="0">
                  <c:v>  Category 3: Staff CTP technical competency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Graphs-sample'!$B$50:$F$68</c15:sqref>
                  </c15:fullRef>
                  <c15:levelRef>
                    <c15:sqref>'OCRT Graphs-sample'!$B$50:$B$68</c15:sqref>
                  </c15:levelRef>
                </c:ext>
              </c:extLst>
              <c:f>('OCRT Graphs-sample'!$B$50,'OCRT Graphs-sample'!$B$57,'OCRT Graphs-sample'!$B$65)</c:f>
              <c:strCache>
                <c:ptCount val="3"/>
                <c:pt idx="0">
                  <c:v>Assessment and analysis</c:v>
                </c:pt>
                <c:pt idx="1">
                  <c:v>Design and implementation</c:v>
                </c:pt>
                <c:pt idx="2">
                  <c:v>Monitoring and evaluation</c:v>
                </c:pt>
              </c:strCache>
            </c:strRef>
          </c:cat>
          <c:val>
            <c:numRef>
              <c:extLst>
                <c:ext xmlns:c15="http://schemas.microsoft.com/office/drawing/2012/chart" uri="{02D57815-91ED-43cb-92C2-25804820EDAC}">
                  <c15:fullRef>
                    <c15:sqref>'OCRT Graphs-sample'!$G$50:$G$68</c15:sqref>
                  </c15:fullRef>
                </c:ext>
              </c:extLst>
              <c:f>('OCRT Graphs-sample'!$G$50,'OCRT Graphs-sample'!$G$57,'OCRT Graphs-sample'!$G$65)</c:f>
              <c:numCache>
                <c:formatCode>0.0</c:formatCode>
                <c:ptCount val="3"/>
                <c:pt idx="0">
                  <c:v>2.8333333333333335</c:v>
                </c:pt>
                <c:pt idx="1">
                  <c:v>2.8571428571428572</c:v>
                </c:pt>
                <c:pt idx="2">
                  <c:v>2</c:v>
                </c:pt>
              </c:numCache>
            </c:numRef>
          </c:val>
          <c:extLst>
            <c:ext xmlns:c16="http://schemas.microsoft.com/office/drawing/2014/chart" uri="{C3380CC4-5D6E-409C-BE32-E72D297353CC}">
              <c16:uniqueId val="{00000004-439D-4A92-A1AE-08F77DDCF37A}"/>
            </c:ext>
          </c:extLst>
        </c:ser>
        <c:dLbls>
          <c:showLegendKey val="0"/>
          <c:showVal val="1"/>
          <c:showCatName val="0"/>
          <c:showSerName val="0"/>
          <c:showPercent val="0"/>
          <c:showBubbleSize val="0"/>
        </c:dLbls>
        <c:gapWidth val="219"/>
        <c:overlap val="-27"/>
        <c:axId val="96367744"/>
        <c:axId val="96369280"/>
      </c:barChart>
      <c:catAx>
        <c:axId val="9636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69280"/>
        <c:crosses val="autoZero"/>
        <c:auto val="1"/>
        <c:lblAlgn val="ctr"/>
        <c:lblOffset val="100"/>
        <c:noMultiLvlLbl val="0"/>
      </c:catAx>
      <c:valAx>
        <c:axId val="96369280"/>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677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Graphs-sample'!$B$71:$B$73</c:f>
              <c:strCache>
                <c:ptCount val="3"/>
                <c:pt idx="0">
                  <c:v>Communications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Graphs-sample'!$C$72:$C$73</c:f>
              <c:strCache>
                <c:ptCount val="2"/>
                <c:pt idx="0">
                  <c:v>4.1.a. Strategy</c:v>
                </c:pt>
                <c:pt idx="1">
                  <c:v>4.1.b. Practice</c:v>
                </c:pt>
              </c:strCache>
            </c:strRef>
          </c:cat>
          <c:val>
            <c:numRef>
              <c:f>'OCRT Graphs-sample'!$D$72:$D$73</c:f>
              <c:numCache>
                <c:formatCode>General</c:formatCode>
                <c:ptCount val="2"/>
                <c:pt idx="0">
                  <c:v>2</c:v>
                </c:pt>
                <c:pt idx="1">
                  <c:v>2</c:v>
                </c:pt>
              </c:numCache>
            </c:numRef>
          </c:val>
          <c:extLst>
            <c:ext xmlns:c16="http://schemas.microsoft.com/office/drawing/2014/chart" uri="{C3380CC4-5D6E-409C-BE32-E72D297353CC}">
              <c16:uniqueId val="{00000000-4516-4E08-B1D4-B147BA968ACB}"/>
            </c:ext>
          </c:extLst>
        </c:ser>
        <c:dLbls>
          <c:showLegendKey val="0"/>
          <c:showVal val="1"/>
          <c:showCatName val="0"/>
          <c:showSerName val="0"/>
          <c:showPercent val="0"/>
          <c:showBubbleSize val="0"/>
        </c:dLbls>
        <c:gapWidth val="219"/>
        <c:overlap val="-27"/>
        <c:axId val="96393856"/>
        <c:axId val="96207232"/>
      </c:barChart>
      <c:catAx>
        <c:axId val="9639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07232"/>
        <c:crosses val="autoZero"/>
        <c:auto val="1"/>
        <c:lblAlgn val="ctr"/>
        <c:lblOffset val="100"/>
        <c:noMultiLvlLbl val="0"/>
      </c:catAx>
      <c:valAx>
        <c:axId val="962072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938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Graphs-sample'!$B$74:$B$78</c:f>
              <c:strCache>
                <c:ptCount val="5"/>
                <c:pt idx="0">
                  <c:v>Coordination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Graphs-sample'!$C$75:$C$78</c:f>
              <c:strCache>
                <c:ptCount val="4"/>
                <c:pt idx="0">
                  <c:v>4.2.a. Global involvement</c:v>
                </c:pt>
                <c:pt idx="1">
                  <c:v>4.2.b. Local involvement</c:v>
                </c:pt>
                <c:pt idx="2">
                  <c:v>4.2.c. Collaboration</c:v>
                </c:pt>
                <c:pt idx="3">
                  <c:v>4.2.d. Receptiveness</c:v>
                </c:pt>
              </c:strCache>
            </c:strRef>
          </c:cat>
          <c:val>
            <c:numRef>
              <c:f>'OCRT Graphs-sample'!$D$75:$D$78</c:f>
              <c:numCache>
                <c:formatCode>General</c:formatCode>
                <c:ptCount val="4"/>
                <c:pt idx="0">
                  <c:v>3</c:v>
                </c:pt>
                <c:pt idx="1">
                  <c:v>2</c:v>
                </c:pt>
                <c:pt idx="2">
                  <c:v>1</c:v>
                </c:pt>
                <c:pt idx="3">
                  <c:v>2</c:v>
                </c:pt>
              </c:numCache>
            </c:numRef>
          </c:val>
          <c:extLst>
            <c:ext xmlns:c16="http://schemas.microsoft.com/office/drawing/2014/chart" uri="{C3380CC4-5D6E-409C-BE32-E72D297353CC}">
              <c16:uniqueId val="{00000000-D9DE-4752-9B50-17DC1D23C77E}"/>
            </c:ext>
          </c:extLst>
        </c:ser>
        <c:dLbls>
          <c:showLegendKey val="0"/>
          <c:showVal val="1"/>
          <c:showCatName val="0"/>
          <c:showSerName val="0"/>
          <c:showPercent val="0"/>
          <c:showBubbleSize val="0"/>
        </c:dLbls>
        <c:gapWidth val="219"/>
        <c:overlap val="-27"/>
        <c:axId val="96256384"/>
        <c:axId val="96257920"/>
      </c:barChart>
      <c:catAx>
        <c:axId val="9625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57920"/>
        <c:crosses val="autoZero"/>
        <c:auto val="1"/>
        <c:lblAlgn val="ctr"/>
        <c:lblOffset val="100"/>
        <c:noMultiLvlLbl val="0"/>
      </c:catAx>
      <c:valAx>
        <c:axId val="96257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563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0"/>
          <c:tx>
            <c:strRef>
              <c:f>'OCRT Graphs-sample'!$A$69:$C$69</c:f>
              <c:strCache>
                <c:ptCount val="1"/>
                <c:pt idx="0">
                  <c:v>  Category 4: External engagement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'OCRT Graphs-sample'!$B$71:$F$78</c15:sqref>
                  </c15:fullRef>
                  <c15:levelRef>
                    <c15:sqref>'OCRT Graphs-sample'!$B$71:$B$78</c15:sqref>
                  </c15:levelRef>
                </c:ext>
              </c:extLst>
              <c:f>('OCRT Graphs-sample'!$B$71,'OCRT Graphs-sample'!$B$74)</c:f>
              <c:strCache>
                <c:ptCount val="2"/>
                <c:pt idx="0">
                  <c:v>Communications</c:v>
                </c:pt>
                <c:pt idx="1">
                  <c:v>Coordination</c:v>
                </c:pt>
              </c:strCache>
            </c:strRef>
          </c:cat>
          <c:val>
            <c:numRef>
              <c:extLst>
                <c:ext xmlns:c15="http://schemas.microsoft.com/office/drawing/2012/chart" uri="{02D57815-91ED-43cb-92C2-25804820EDAC}">
                  <c15:fullRef>
                    <c15:sqref>'OCRT Graphs-sample'!$G$71:$G$78</c15:sqref>
                  </c15:fullRef>
                </c:ext>
              </c:extLst>
              <c:f>('OCRT Graphs-sample'!$G$71,'OCRT Graphs-sample'!$G$74)</c:f>
              <c:numCache>
                <c:formatCode>0.0</c:formatCode>
                <c:ptCount val="2"/>
                <c:pt idx="0">
                  <c:v>2</c:v>
                </c:pt>
                <c:pt idx="1">
                  <c:v>2</c:v>
                </c:pt>
              </c:numCache>
            </c:numRef>
          </c:val>
          <c:extLst>
            <c:ext xmlns:c16="http://schemas.microsoft.com/office/drawing/2014/chart" uri="{C3380CC4-5D6E-409C-BE32-E72D297353CC}">
              <c16:uniqueId val="{00000004-EB03-40B3-AA31-BE6C7587D4B3}"/>
            </c:ext>
          </c:extLst>
        </c:ser>
        <c:dLbls>
          <c:showLegendKey val="0"/>
          <c:showVal val="1"/>
          <c:showCatName val="0"/>
          <c:showSerName val="0"/>
          <c:showPercent val="0"/>
          <c:showBubbleSize val="0"/>
        </c:dLbls>
        <c:gapWidth val="219"/>
        <c:overlap val="-27"/>
        <c:axId val="96471296"/>
        <c:axId val="96489472"/>
      </c:barChart>
      <c:catAx>
        <c:axId val="96471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9472"/>
        <c:crosses val="autoZero"/>
        <c:auto val="1"/>
        <c:lblAlgn val="ctr"/>
        <c:lblOffset val="100"/>
        <c:noMultiLvlLbl val="0"/>
      </c:catAx>
      <c:valAx>
        <c:axId val="96489472"/>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712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Graphs-sample'!$B$39:$B$42</c:f>
              <c:strCache>
                <c:ptCount val="4"/>
                <c:pt idx="0">
                  <c:v>Knowledge management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Graphs-sample'!$C$40:$C$42</c:f>
              <c:strCache>
                <c:ptCount val="3"/>
                <c:pt idx="0">
                  <c:v>2.5.a. Knowledge capture</c:v>
                </c:pt>
                <c:pt idx="1">
                  <c:v>2.5.b. Knowledge transfer</c:v>
                </c:pt>
                <c:pt idx="2">
                  <c:v>2.5.c. Knowledge use</c:v>
                </c:pt>
              </c:strCache>
            </c:strRef>
          </c:cat>
          <c:val>
            <c:numRef>
              <c:f>'OCRT Graphs-sample'!$D$40:$D$42</c:f>
              <c:numCache>
                <c:formatCode>General</c:formatCode>
                <c:ptCount val="3"/>
                <c:pt idx="0">
                  <c:v>2</c:v>
                </c:pt>
                <c:pt idx="1">
                  <c:v>2</c:v>
                </c:pt>
                <c:pt idx="2">
                  <c:v>1</c:v>
                </c:pt>
              </c:numCache>
            </c:numRef>
          </c:val>
          <c:extLst>
            <c:ext xmlns:c16="http://schemas.microsoft.com/office/drawing/2014/chart" uri="{C3380CC4-5D6E-409C-BE32-E72D297353CC}">
              <c16:uniqueId val="{00000000-1842-43AB-BDBA-0804493704FB}"/>
            </c:ext>
          </c:extLst>
        </c:ser>
        <c:dLbls>
          <c:showLegendKey val="0"/>
          <c:showVal val="1"/>
          <c:showCatName val="0"/>
          <c:showSerName val="0"/>
          <c:showPercent val="0"/>
          <c:showBubbleSize val="0"/>
        </c:dLbls>
        <c:gapWidth val="219"/>
        <c:overlap val="-27"/>
        <c:axId val="96518144"/>
        <c:axId val="96519680"/>
      </c:barChart>
      <c:catAx>
        <c:axId val="9651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19680"/>
        <c:crosses val="autoZero"/>
        <c:auto val="1"/>
        <c:lblAlgn val="ctr"/>
        <c:lblOffset val="100"/>
        <c:noMultiLvlLbl val="0"/>
      </c:catAx>
      <c:valAx>
        <c:axId val="9651968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181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Graphs-sample'!$B$35:$B$38</c:f>
              <c:strCache>
                <c:ptCount val="4"/>
                <c:pt idx="0">
                  <c:v>Programme development and contracts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Graphs-sample'!$C$36:$C$38</c:f>
              <c:strCache>
                <c:ptCount val="3"/>
                <c:pt idx="0">
                  <c:v>2.4.a. Donor attitude awareness</c:v>
                </c:pt>
                <c:pt idx="1">
                  <c:v>2.4.b. Proposals</c:v>
                </c:pt>
                <c:pt idx="2">
                  <c:v>2.4.c. Contracts</c:v>
                </c:pt>
              </c:strCache>
            </c:strRef>
          </c:cat>
          <c:val>
            <c:numRef>
              <c:f>'OCRT Graphs-sample'!$D$36:$D$38</c:f>
              <c:numCache>
                <c:formatCode>General</c:formatCode>
                <c:ptCount val="3"/>
                <c:pt idx="0">
                  <c:v>3</c:v>
                </c:pt>
                <c:pt idx="1">
                  <c:v>2</c:v>
                </c:pt>
                <c:pt idx="2">
                  <c:v>3</c:v>
                </c:pt>
              </c:numCache>
            </c:numRef>
          </c:val>
          <c:extLst>
            <c:ext xmlns:c16="http://schemas.microsoft.com/office/drawing/2014/chart" uri="{C3380CC4-5D6E-409C-BE32-E72D297353CC}">
              <c16:uniqueId val="{00000000-65F4-4CA7-9511-CC6411E7E4C9}"/>
            </c:ext>
          </c:extLst>
        </c:ser>
        <c:dLbls>
          <c:showLegendKey val="0"/>
          <c:showVal val="1"/>
          <c:showCatName val="0"/>
          <c:showSerName val="0"/>
          <c:showPercent val="0"/>
          <c:showBubbleSize val="0"/>
        </c:dLbls>
        <c:gapWidth val="219"/>
        <c:overlap val="-27"/>
        <c:axId val="96450432"/>
        <c:axId val="96451968"/>
      </c:barChart>
      <c:catAx>
        <c:axId val="964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51968"/>
        <c:crosses val="autoZero"/>
        <c:auto val="1"/>
        <c:lblAlgn val="ctr"/>
        <c:lblOffset val="100"/>
        <c:noMultiLvlLbl val="0"/>
      </c:catAx>
      <c:valAx>
        <c:axId val="964519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504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Graphs-sample'!$B$25:$B$28</c:f>
              <c:strCache>
                <c:ptCount val="4"/>
                <c:pt idx="0">
                  <c:v>CTP technical competency guidance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Graphs-sample'!$C$26:$C$28</c:f>
              <c:strCache>
                <c:ptCount val="3"/>
                <c:pt idx="0">
                  <c:v>2.2.a. Assessment and analysis</c:v>
                </c:pt>
                <c:pt idx="1">
                  <c:v>2.2.b. Design and implementation</c:v>
                </c:pt>
                <c:pt idx="2">
                  <c:v>2.2.c. Monitoring and evaluation</c:v>
                </c:pt>
              </c:strCache>
            </c:strRef>
          </c:cat>
          <c:val>
            <c:numRef>
              <c:f>'OCRT Graphs-sample'!$D$26:$D$28</c:f>
              <c:numCache>
                <c:formatCode>General</c:formatCode>
                <c:ptCount val="3"/>
                <c:pt idx="0">
                  <c:v>2</c:v>
                </c:pt>
                <c:pt idx="1">
                  <c:v>3</c:v>
                </c:pt>
                <c:pt idx="2">
                  <c:v>3</c:v>
                </c:pt>
              </c:numCache>
            </c:numRef>
          </c:val>
          <c:extLst>
            <c:ext xmlns:c16="http://schemas.microsoft.com/office/drawing/2014/chart" uri="{C3380CC4-5D6E-409C-BE32-E72D297353CC}">
              <c16:uniqueId val="{00000000-8B1D-45FE-8E72-11BEA0E30A81}"/>
            </c:ext>
          </c:extLst>
        </c:ser>
        <c:dLbls>
          <c:showLegendKey val="0"/>
          <c:showVal val="1"/>
          <c:showCatName val="0"/>
          <c:showSerName val="0"/>
          <c:showPercent val="0"/>
          <c:showBubbleSize val="0"/>
        </c:dLbls>
        <c:gapWidth val="219"/>
        <c:overlap val="-27"/>
        <c:axId val="96546176"/>
        <c:axId val="96572544"/>
      </c:barChart>
      <c:catAx>
        <c:axId val="9654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72544"/>
        <c:crosses val="autoZero"/>
        <c:auto val="1"/>
        <c:lblAlgn val="ctr"/>
        <c:lblOffset val="100"/>
        <c:noMultiLvlLbl val="0"/>
      </c:catAx>
      <c:valAx>
        <c:axId val="9657254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46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Graphs'!$B$9:$B$13</c:f>
              <c:strCache>
                <c:ptCount val="5"/>
                <c:pt idx="0">
                  <c:v>Change management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Graphs'!$C$10:$C$13</c:f>
              <c:strCache>
                <c:ptCount val="4"/>
                <c:pt idx="0">
                  <c:v>1.2.a. Leadership support</c:v>
                </c:pt>
                <c:pt idx="1">
                  <c:v>1.2.b. Change agents</c:v>
                </c:pt>
                <c:pt idx="2">
                  <c:v>1.2.c. Change plans</c:v>
                </c:pt>
                <c:pt idx="3">
                  <c:v>1.2.d. Change impact</c:v>
                </c:pt>
              </c:strCache>
            </c:strRef>
          </c:cat>
          <c:val>
            <c:numRef>
              <c:f>'OCRT Graphs'!$D$10:$D$13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7C3-428E-9D06-0E5BECF9137B}"/>
            </c:ext>
          </c:extLst>
        </c:ser>
        <c:dLbls>
          <c:showLegendKey val="0"/>
          <c:showVal val="1"/>
          <c:showCatName val="0"/>
          <c:showSerName val="0"/>
          <c:showPercent val="0"/>
          <c:showBubbleSize val="0"/>
        </c:dLbls>
        <c:gapWidth val="219"/>
        <c:overlap val="-27"/>
        <c:axId val="82814080"/>
        <c:axId val="82815616"/>
      </c:barChart>
      <c:catAx>
        <c:axId val="8281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15616"/>
        <c:crosses val="autoZero"/>
        <c:auto val="1"/>
        <c:lblAlgn val="ctr"/>
        <c:lblOffset val="100"/>
        <c:noMultiLvlLbl val="0"/>
      </c:catAx>
      <c:valAx>
        <c:axId val="8281561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140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Graphs'!$B$14:$B$18</c:f>
              <c:strCache>
                <c:ptCount val="5"/>
                <c:pt idx="0">
                  <c:v>Emergency planning and funding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Graphs'!$C$15:$C$18</c:f>
              <c:strCache>
                <c:ptCount val="4"/>
                <c:pt idx="0">
                  <c:v>1.3.a. Emergency preparedness</c:v>
                </c:pt>
                <c:pt idx="1">
                  <c:v>1.3.b. Funding availability</c:v>
                </c:pt>
                <c:pt idx="2">
                  <c:v>1.3.c. Funding release approval process</c:v>
                </c:pt>
                <c:pt idx="3">
                  <c:v>1.3.d. Funding replenishment</c:v>
                </c:pt>
              </c:strCache>
            </c:strRef>
          </c:cat>
          <c:val>
            <c:numRef>
              <c:f>'OCRT Graphs'!$D$15:$D$18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DC9-4E76-B64E-F9E798E939B9}"/>
            </c:ext>
          </c:extLst>
        </c:ser>
        <c:dLbls>
          <c:showLegendKey val="0"/>
          <c:showVal val="1"/>
          <c:showCatName val="0"/>
          <c:showSerName val="0"/>
          <c:showPercent val="0"/>
          <c:showBubbleSize val="0"/>
        </c:dLbls>
        <c:gapWidth val="219"/>
        <c:overlap val="-27"/>
        <c:axId val="85404288"/>
        <c:axId val="85410176"/>
      </c:barChart>
      <c:catAx>
        <c:axId val="8540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10176"/>
        <c:crosses val="autoZero"/>
        <c:auto val="1"/>
        <c:lblAlgn val="ctr"/>
        <c:lblOffset val="100"/>
        <c:noMultiLvlLbl val="0"/>
      </c:catAx>
      <c:valAx>
        <c:axId val="854101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042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Graphs'!$V$5</c:f>
              <c:strCache>
                <c:ptCount val="1"/>
                <c:pt idx="0">
                  <c:v>OCRT SUMMARY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Graphs'!$V$6:$V$9</c:f>
              <c:strCache>
                <c:ptCount val="4"/>
                <c:pt idx="0">
                  <c:v>  Category 1: Leadership and resourcing</c:v>
                </c:pt>
                <c:pt idx="1">
                  <c:v>  Category 2: Organisational systems and policies</c:v>
                </c:pt>
                <c:pt idx="2">
                  <c:v>  Category 3: Staff CTP technical competency</c:v>
                </c:pt>
                <c:pt idx="3">
                  <c:v>  Category 4: External engagement</c:v>
                </c:pt>
              </c:strCache>
            </c:strRef>
          </c:cat>
          <c:val>
            <c:numRef>
              <c:f>'OCRT Graphs'!$W$6:$W$9</c:f>
              <c:numCache>
                <c:formatCode>0.0</c:formatCode>
                <c:ptCount val="4"/>
                <c:pt idx="0">
                  <c:v>0</c:v>
                </c:pt>
                <c:pt idx="1">
                  <c:v>0</c:v>
                </c:pt>
                <c:pt idx="2">
                  <c:v>0</c:v>
                </c:pt>
                <c:pt idx="3">
                  <c:v>0</c:v>
                </c:pt>
              </c:numCache>
            </c:numRef>
          </c:val>
          <c:extLst>
            <c:ext xmlns:c16="http://schemas.microsoft.com/office/drawing/2014/chart" uri="{C3380CC4-5D6E-409C-BE32-E72D297353CC}">
              <c16:uniqueId val="{00000000-B3CC-40E8-8FD1-B457090004B7}"/>
            </c:ext>
          </c:extLst>
        </c:ser>
        <c:dLbls>
          <c:showLegendKey val="0"/>
          <c:showVal val="1"/>
          <c:showCatName val="0"/>
          <c:showSerName val="0"/>
          <c:showPercent val="0"/>
          <c:showBubbleSize val="0"/>
        </c:dLbls>
        <c:gapWidth val="219"/>
        <c:overlap val="-27"/>
        <c:axId val="85463424"/>
        <c:axId val="85464960"/>
      </c:barChart>
      <c:catAx>
        <c:axId val="8546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64960"/>
        <c:crosses val="autoZero"/>
        <c:auto val="1"/>
        <c:lblAlgn val="ctr"/>
        <c:lblOffset val="100"/>
        <c:noMultiLvlLbl val="0"/>
      </c:catAx>
      <c:valAx>
        <c:axId val="85464960"/>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634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Graphs'!$B$21:$B$24</c:f>
              <c:strCache>
                <c:ptCount val="4"/>
                <c:pt idx="0">
                  <c:v>CTP technical competency policies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Graphs'!$C$22:$C$24</c:f>
              <c:strCache>
                <c:ptCount val="3"/>
                <c:pt idx="0">
                  <c:v>2.1.a. Assessment and analysis</c:v>
                </c:pt>
                <c:pt idx="1">
                  <c:v>2.1.b. Design and implementation</c:v>
                </c:pt>
                <c:pt idx="2">
                  <c:v>2.1.c. Monitoring and evaluation</c:v>
                </c:pt>
              </c:strCache>
            </c:strRef>
          </c:cat>
          <c:val>
            <c:numRef>
              <c:f>'OCRT Graphs'!$D$22:$D$24</c:f>
              <c:numCache>
                <c:formatCode>General</c:formatCode>
                <c:ptCount val="3"/>
                <c:pt idx="0">
                  <c:v>0</c:v>
                </c:pt>
                <c:pt idx="1">
                  <c:v>0</c:v>
                </c:pt>
                <c:pt idx="2">
                  <c:v>0</c:v>
                </c:pt>
              </c:numCache>
            </c:numRef>
          </c:val>
          <c:extLst>
            <c:ext xmlns:c16="http://schemas.microsoft.com/office/drawing/2014/chart" uri="{C3380CC4-5D6E-409C-BE32-E72D297353CC}">
              <c16:uniqueId val="{00000000-F80A-4AF0-B37F-CE0E3186F0FB}"/>
            </c:ext>
          </c:extLst>
        </c:ser>
        <c:dLbls>
          <c:showLegendKey val="0"/>
          <c:showVal val="1"/>
          <c:showCatName val="0"/>
          <c:showSerName val="0"/>
          <c:showPercent val="0"/>
          <c:showBubbleSize val="0"/>
        </c:dLbls>
        <c:gapWidth val="219"/>
        <c:overlap val="-27"/>
        <c:axId val="85493632"/>
        <c:axId val="85495168"/>
      </c:barChart>
      <c:catAx>
        <c:axId val="8549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95168"/>
        <c:crosses val="autoZero"/>
        <c:auto val="1"/>
        <c:lblAlgn val="ctr"/>
        <c:lblOffset val="100"/>
        <c:noMultiLvlLbl val="0"/>
      </c:catAx>
      <c:valAx>
        <c:axId val="854951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9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Graphs'!$B$29:$B$34</c:f>
              <c:strCache>
                <c:ptCount val="6"/>
                <c:pt idx="0">
                  <c:v>Finance and operations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Graphs'!$C$30:$C$34</c:f>
              <c:strCache>
                <c:ptCount val="5"/>
                <c:pt idx="0">
                  <c:v>2.3.a. Policies and procedures</c:v>
                </c:pt>
                <c:pt idx="1">
                  <c:v>2.3.b. Technical systems</c:v>
                </c:pt>
                <c:pt idx="2">
                  <c:v>2.3.c. Accounting system</c:v>
                </c:pt>
                <c:pt idx="3">
                  <c:v>2.3.d. Staff involvement</c:v>
                </c:pt>
                <c:pt idx="4">
                  <c:v>2.3.e. Staff capacity</c:v>
                </c:pt>
              </c:strCache>
            </c:strRef>
          </c:cat>
          <c:val>
            <c:numRef>
              <c:f>'OCRT Graphs'!$D$30:$D$34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813-4AAD-8FEC-FC30D011FE20}"/>
            </c:ext>
          </c:extLst>
        </c:ser>
        <c:dLbls>
          <c:showLegendKey val="0"/>
          <c:showVal val="1"/>
          <c:showCatName val="0"/>
          <c:showSerName val="0"/>
          <c:showPercent val="0"/>
          <c:showBubbleSize val="0"/>
        </c:dLbls>
        <c:gapWidth val="219"/>
        <c:overlap val="-27"/>
        <c:axId val="85601664"/>
        <c:axId val="85607552"/>
      </c:barChart>
      <c:catAx>
        <c:axId val="856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07552"/>
        <c:crosses val="autoZero"/>
        <c:auto val="1"/>
        <c:lblAlgn val="ctr"/>
        <c:lblOffset val="100"/>
        <c:noMultiLvlLbl val="0"/>
      </c:catAx>
      <c:valAx>
        <c:axId val="8560755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016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'OCRT Graphs'!$B$43:$B$47</c:f>
              <c:strCache>
                <c:ptCount val="5"/>
                <c:pt idx="0">
                  <c:v>Human resources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'OCRT Graphs'!$C$44:$C$47</c:f>
              <c:strCache>
                <c:ptCount val="4"/>
                <c:pt idx="0">
                  <c:v>2.6.a. Capacity assessment</c:v>
                </c:pt>
                <c:pt idx="1">
                  <c:v>2.6.b. Capacity development</c:v>
                </c:pt>
                <c:pt idx="2">
                  <c:v>2.6.c. Knowledge, skills and abilities (KSAs)</c:v>
                </c:pt>
                <c:pt idx="3">
                  <c:v>2.6.d. Recruitment and retention</c:v>
                </c:pt>
              </c:strCache>
            </c:strRef>
          </c:cat>
          <c:val>
            <c:numRef>
              <c:f>'OCRT Graphs'!$D$44:$D$47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FF2-496C-987A-28755F5C9663}"/>
            </c:ext>
          </c:extLst>
        </c:ser>
        <c:dLbls>
          <c:showLegendKey val="0"/>
          <c:showVal val="1"/>
          <c:showCatName val="0"/>
          <c:showSerName val="0"/>
          <c:showPercent val="0"/>
          <c:showBubbleSize val="0"/>
        </c:dLbls>
        <c:gapWidth val="219"/>
        <c:overlap val="-27"/>
        <c:axId val="85664512"/>
        <c:axId val="85666048"/>
      </c:barChart>
      <c:catAx>
        <c:axId val="8566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66048"/>
        <c:crosses val="autoZero"/>
        <c:auto val="1"/>
        <c:lblAlgn val="ctr"/>
        <c:lblOffset val="100"/>
        <c:noMultiLvlLbl val="0"/>
      </c:catAx>
      <c:valAx>
        <c:axId val="856660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645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19" Type="http://schemas.openxmlformats.org/officeDocument/2006/relationships/chart" Target="../charts/chart38.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682625</xdr:colOff>
      <xdr:row>5</xdr:row>
      <xdr:rowOff>57149</xdr:rowOff>
    </xdr:from>
    <xdr:to>
      <xdr:col>20</xdr:col>
      <xdr:colOff>821531</xdr:colOff>
      <xdr:row>14</xdr:row>
      <xdr:rowOff>345280</xdr:rowOff>
    </xdr:to>
    <xdr:graphicFrame macro="">
      <xdr:nvGraphicFramePr>
        <xdr:cNvPr id="2" name="Chart 1">
          <a:extLst>
            <a:ext uri="{FF2B5EF4-FFF2-40B4-BE49-F238E27FC236}">
              <a16:creationId xmlns:a16="http://schemas.microsoft.com/office/drawing/2014/main" id="{7018814F-B36D-4F55-B543-BF5CC52C6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801687</xdr:colOff>
      <xdr:row>22</xdr:row>
      <xdr:rowOff>104776</xdr:rowOff>
    </xdr:from>
    <xdr:to>
      <xdr:col>20</xdr:col>
      <xdr:colOff>690562</xdr:colOff>
      <xdr:row>35</xdr:row>
      <xdr:rowOff>116417</xdr:rowOff>
    </xdr:to>
    <xdr:graphicFrame macro="">
      <xdr:nvGraphicFramePr>
        <xdr:cNvPr id="3" name="Chart 2">
          <a:extLst>
            <a:ext uri="{FF2B5EF4-FFF2-40B4-BE49-F238E27FC236}">
              <a16:creationId xmlns:a16="http://schemas.microsoft.com/office/drawing/2014/main" id="{88FD2860-9162-4067-BCF5-31DFE1886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80508</xdr:colOff>
      <xdr:row>2</xdr:row>
      <xdr:rowOff>394607</xdr:rowOff>
    </xdr:from>
    <xdr:to>
      <xdr:col>13</xdr:col>
      <xdr:colOff>596447</xdr:colOff>
      <xdr:row>8</xdr:row>
      <xdr:rowOff>0</xdr:rowOff>
    </xdr:to>
    <xdr:graphicFrame macro="">
      <xdr:nvGraphicFramePr>
        <xdr:cNvPr id="4" name="Chart 3">
          <a:extLst>
            <a:ext uri="{FF2B5EF4-FFF2-40B4-BE49-F238E27FC236}">
              <a16:creationId xmlns:a16="http://schemas.microsoft.com/office/drawing/2014/main" id="{C32DA6C9-3519-45F8-89C6-F7C8D1D5F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71437</xdr:colOff>
      <xdr:row>8</xdr:row>
      <xdr:rowOff>41276</xdr:rowOff>
    </xdr:from>
    <xdr:to>
      <xdr:col>13</xdr:col>
      <xdr:colOff>587375</xdr:colOff>
      <xdr:row>13</xdr:row>
      <xdr:rowOff>0</xdr:rowOff>
    </xdr:to>
    <xdr:graphicFrame macro="">
      <xdr:nvGraphicFramePr>
        <xdr:cNvPr id="5" name="Chart 4">
          <a:extLst>
            <a:ext uri="{FF2B5EF4-FFF2-40B4-BE49-F238E27FC236}">
              <a16:creationId xmlns:a16="http://schemas.microsoft.com/office/drawing/2014/main" id="{FA96D9E8-7887-4EA8-AA24-4AF74AB40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71437</xdr:colOff>
      <xdr:row>13</xdr:row>
      <xdr:rowOff>68037</xdr:rowOff>
    </xdr:from>
    <xdr:to>
      <xdr:col>13</xdr:col>
      <xdr:colOff>571500</xdr:colOff>
      <xdr:row>18</xdr:row>
      <xdr:rowOff>13608</xdr:rowOff>
    </xdr:to>
    <xdr:graphicFrame macro="">
      <xdr:nvGraphicFramePr>
        <xdr:cNvPr id="6" name="Chart 5">
          <a:extLst>
            <a:ext uri="{FF2B5EF4-FFF2-40B4-BE49-F238E27FC236}">
              <a16:creationId xmlns:a16="http://schemas.microsoft.com/office/drawing/2014/main" id="{0FB88BD5-9451-42EA-A53B-C06247B73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579436</xdr:colOff>
      <xdr:row>13</xdr:row>
      <xdr:rowOff>1</xdr:rowOff>
    </xdr:from>
    <xdr:to>
      <xdr:col>30</xdr:col>
      <xdr:colOff>317500</xdr:colOff>
      <xdr:row>32</xdr:row>
      <xdr:rowOff>402166</xdr:rowOff>
    </xdr:to>
    <xdr:graphicFrame macro="">
      <xdr:nvGraphicFramePr>
        <xdr:cNvPr id="7" name="Chart 6">
          <a:extLst>
            <a:ext uri="{FF2B5EF4-FFF2-40B4-BE49-F238E27FC236}">
              <a16:creationId xmlns:a16="http://schemas.microsoft.com/office/drawing/2014/main" id="{B3C932E6-FC4A-466A-AB62-6B328FE89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84666</xdr:colOff>
      <xdr:row>19</xdr:row>
      <xdr:rowOff>296333</xdr:rowOff>
    </xdr:from>
    <xdr:to>
      <xdr:col>13</xdr:col>
      <xdr:colOff>560916</xdr:colOff>
      <xdr:row>23</xdr:row>
      <xdr:rowOff>370416</xdr:rowOff>
    </xdr:to>
    <xdr:graphicFrame macro="">
      <xdr:nvGraphicFramePr>
        <xdr:cNvPr id="8" name="Chart 7">
          <a:extLst>
            <a:ext uri="{FF2B5EF4-FFF2-40B4-BE49-F238E27FC236}">
              <a16:creationId xmlns:a16="http://schemas.microsoft.com/office/drawing/2014/main" id="{320C415E-DED7-4612-AE43-E05884375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71437</xdr:colOff>
      <xdr:row>28</xdr:row>
      <xdr:rowOff>129438</xdr:rowOff>
    </xdr:from>
    <xdr:to>
      <xdr:col>13</xdr:col>
      <xdr:colOff>571499</xdr:colOff>
      <xdr:row>33</xdr:row>
      <xdr:rowOff>122464</xdr:rowOff>
    </xdr:to>
    <xdr:graphicFrame macro="">
      <xdr:nvGraphicFramePr>
        <xdr:cNvPr id="9" name="Chart 8">
          <a:extLst>
            <a:ext uri="{FF2B5EF4-FFF2-40B4-BE49-F238E27FC236}">
              <a16:creationId xmlns:a16="http://schemas.microsoft.com/office/drawing/2014/main" id="{754C6FE5-D5D9-4F83-94ED-CF7A9A0C4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34020</xdr:colOff>
      <xdr:row>42</xdr:row>
      <xdr:rowOff>342049</xdr:rowOff>
    </xdr:from>
    <xdr:to>
      <xdr:col>13</xdr:col>
      <xdr:colOff>557893</xdr:colOff>
      <xdr:row>47</xdr:row>
      <xdr:rowOff>299357</xdr:rowOff>
    </xdr:to>
    <xdr:graphicFrame macro="">
      <xdr:nvGraphicFramePr>
        <xdr:cNvPr id="10" name="Chart 9">
          <a:extLst>
            <a:ext uri="{FF2B5EF4-FFF2-40B4-BE49-F238E27FC236}">
              <a16:creationId xmlns:a16="http://schemas.microsoft.com/office/drawing/2014/main" id="{C4208134-2E6D-45AA-9F70-053F0DA35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95251</xdr:colOff>
      <xdr:row>48</xdr:row>
      <xdr:rowOff>390524</xdr:rowOff>
    </xdr:from>
    <xdr:to>
      <xdr:col>13</xdr:col>
      <xdr:colOff>639536</xdr:colOff>
      <xdr:row>56</xdr:row>
      <xdr:rowOff>0</xdr:rowOff>
    </xdr:to>
    <xdr:graphicFrame macro="">
      <xdr:nvGraphicFramePr>
        <xdr:cNvPr id="11" name="Chart 10">
          <a:extLst>
            <a:ext uri="{FF2B5EF4-FFF2-40B4-BE49-F238E27FC236}">
              <a16:creationId xmlns:a16="http://schemas.microsoft.com/office/drawing/2014/main" id="{602FF96B-4984-4CB8-A09D-53EAB3B3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108858</xdr:colOff>
      <xdr:row>56</xdr:row>
      <xdr:rowOff>0</xdr:rowOff>
    </xdr:from>
    <xdr:to>
      <xdr:col>13</xdr:col>
      <xdr:colOff>625929</xdr:colOff>
      <xdr:row>64</xdr:row>
      <xdr:rowOff>0</xdr:rowOff>
    </xdr:to>
    <xdr:graphicFrame macro="">
      <xdr:nvGraphicFramePr>
        <xdr:cNvPr id="12" name="Chart 11">
          <a:extLst>
            <a:ext uri="{FF2B5EF4-FFF2-40B4-BE49-F238E27FC236}">
              <a16:creationId xmlns:a16="http://schemas.microsoft.com/office/drawing/2014/main" id="{91DD362A-D6AF-4C6F-AC39-B414386A3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64</xdr:row>
      <xdr:rowOff>36739</xdr:rowOff>
    </xdr:from>
    <xdr:to>
      <xdr:col>13</xdr:col>
      <xdr:colOff>625929</xdr:colOff>
      <xdr:row>68</xdr:row>
      <xdr:rowOff>0</xdr:rowOff>
    </xdr:to>
    <xdr:graphicFrame macro="">
      <xdr:nvGraphicFramePr>
        <xdr:cNvPr id="13" name="Chart 12">
          <a:extLst>
            <a:ext uri="{FF2B5EF4-FFF2-40B4-BE49-F238E27FC236}">
              <a16:creationId xmlns:a16="http://schemas.microsoft.com/office/drawing/2014/main" id="{90A34381-1EFD-45D0-BEE9-151AB301A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15875</xdr:colOff>
      <xdr:row>55</xdr:row>
      <xdr:rowOff>188118</xdr:rowOff>
    </xdr:from>
    <xdr:to>
      <xdr:col>21</xdr:col>
      <xdr:colOff>47623</xdr:colOff>
      <xdr:row>67</xdr:row>
      <xdr:rowOff>0</xdr:rowOff>
    </xdr:to>
    <xdr:graphicFrame macro="">
      <xdr:nvGraphicFramePr>
        <xdr:cNvPr id="14" name="Chart 13">
          <a:extLst>
            <a:ext uri="{FF2B5EF4-FFF2-40B4-BE49-F238E27FC236}">
              <a16:creationId xmlns:a16="http://schemas.microsoft.com/office/drawing/2014/main" id="{12C2634C-5F40-4FC5-BA25-04D7FEC17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95250</xdr:colOff>
      <xdr:row>69</xdr:row>
      <xdr:rowOff>382587</xdr:rowOff>
    </xdr:from>
    <xdr:to>
      <xdr:col>13</xdr:col>
      <xdr:colOff>635000</xdr:colOff>
      <xdr:row>72</xdr:row>
      <xdr:rowOff>396875</xdr:rowOff>
    </xdr:to>
    <xdr:graphicFrame macro="">
      <xdr:nvGraphicFramePr>
        <xdr:cNvPr id="15" name="Chart 14">
          <a:extLst>
            <a:ext uri="{FF2B5EF4-FFF2-40B4-BE49-F238E27FC236}">
              <a16:creationId xmlns:a16="http://schemas.microsoft.com/office/drawing/2014/main" id="{C8E63E67-4759-4213-B6BF-AEF189343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111124</xdr:colOff>
      <xdr:row>73</xdr:row>
      <xdr:rowOff>1587</xdr:rowOff>
    </xdr:from>
    <xdr:to>
      <xdr:col>13</xdr:col>
      <xdr:colOff>603249</xdr:colOff>
      <xdr:row>78</xdr:row>
      <xdr:rowOff>0</xdr:rowOff>
    </xdr:to>
    <xdr:graphicFrame macro="">
      <xdr:nvGraphicFramePr>
        <xdr:cNvPr id="16" name="Chart 15">
          <a:extLst>
            <a:ext uri="{FF2B5EF4-FFF2-40B4-BE49-F238E27FC236}">
              <a16:creationId xmlns:a16="http://schemas.microsoft.com/office/drawing/2014/main" id="{6359FF92-5402-4E70-9C3A-5F31CCF86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819149</xdr:colOff>
      <xdr:row>69</xdr:row>
      <xdr:rowOff>171449</xdr:rowOff>
    </xdr:from>
    <xdr:to>
      <xdr:col>21</xdr:col>
      <xdr:colOff>195262</xdr:colOff>
      <xdr:row>77</xdr:row>
      <xdr:rowOff>57150</xdr:rowOff>
    </xdr:to>
    <xdr:graphicFrame macro="">
      <xdr:nvGraphicFramePr>
        <xdr:cNvPr id="17" name="Chart 16">
          <a:extLst>
            <a:ext uri="{FF2B5EF4-FFF2-40B4-BE49-F238E27FC236}">
              <a16:creationId xmlns:a16="http://schemas.microsoft.com/office/drawing/2014/main" id="{E64E1B61-6A4D-429B-88A3-4B9865F75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13608</xdr:colOff>
      <xdr:row>38</xdr:row>
      <xdr:rowOff>108857</xdr:rowOff>
    </xdr:from>
    <xdr:to>
      <xdr:col>13</xdr:col>
      <xdr:colOff>537481</xdr:colOff>
      <xdr:row>42</xdr:row>
      <xdr:rowOff>229451</xdr:rowOff>
    </xdr:to>
    <xdr:graphicFrame macro="">
      <xdr:nvGraphicFramePr>
        <xdr:cNvPr id="18" name="Chart 17">
          <a:extLst>
            <a:ext uri="{FF2B5EF4-FFF2-40B4-BE49-F238E27FC236}">
              <a16:creationId xmlns:a16="http://schemas.microsoft.com/office/drawing/2014/main" id="{41D3F3B5-BBFE-4B58-AC3F-FFD5C33CA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33</xdr:row>
      <xdr:rowOff>244930</xdr:rowOff>
    </xdr:from>
    <xdr:to>
      <xdr:col>13</xdr:col>
      <xdr:colOff>523873</xdr:colOff>
      <xdr:row>37</xdr:row>
      <xdr:rowOff>340179</xdr:rowOff>
    </xdr:to>
    <xdr:graphicFrame macro="">
      <xdr:nvGraphicFramePr>
        <xdr:cNvPr id="19" name="Chart 18">
          <a:extLst>
            <a:ext uri="{FF2B5EF4-FFF2-40B4-BE49-F238E27FC236}">
              <a16:creationId xmlns:a16="http://schemas.microsoft.com/office/drawing/2014/main" id="{1E6F0784-1A5C-461B-828C-F48819BD4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74083</xdr:colOff>
      <xdr:row>24</xdr:row>
      <xdr:rowOff>10583</xdr:rowOff>
    </xdr:from>
    <xdr:to>
      <xdr:col>13</xdr:col>
      <xdr:colOff>550333</xdr:colOff>
      <xdr:row>28</xdr:row>
      <xdr:rowOff>84666</xdr:rowOff>
    </xdr:to>
    <xdr:graphicFrame macro="">
      <xdr:nvGraphicFramePr>
        <xdr:cNvPr id="20" name="Chart 19">
          <a:extLst>
            <a:ext uri="{FF2B5EF4-FFF2-40B4-BE49-F238E27FC236}">
              <a16:creationId xmlns:a16="http://schemas.microsoft.com/office/drawing/2014/main" id="{2ACAE4CD-2A9F-4D14-8B3D-7659D9F77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682625</xdr:colOff>
      <xdr:row>5</xdr:row>
      <xdr:rowOff>57149</xdr:rowOff>
    </xdr:from>
    <xdr:to>
      <xdr:col>20</xdr:col>
      <xdr:colOff>821531</xdr:colOff>
      <xdr:row>14</xdr:row>
      <xdr:rowOff>345280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801687</xdr:colOff>
      <xdr:row>22</xdr:row>
      <xdr:rowOff>104776</xdr:rowOff>
    </xdr:from>
    <xdr:to>
      <xdr:col>20</xdr:col>
      <xdr:colOff>690562</xdr:colOff>
      <xdr:row>35</xdr:row>
      <xdr:rowOff>116417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80508</xdr:colOff>
      <xdr:row>2</xdr:row>
      <xdr:rowOff>394607</xdr:rowOff>
    </xdr:from>
    <xdr:to>
      <xdr:col>13</xdr:col>
      <xdr:colOff>596447</xdr:colOff>
      <xdr:row>8</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71437</xdr:colOff>
      <xdr:row>8</xdr:row>
      <xdr:rowOff>41276</xdr:rowOff>
    </xdr:from>
    <xdr:to>
      <xdr:col>13</xdr:col>
      <xdr:colOff>587375</xdr:colOff>
      <xdr:row>13</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71437</xdr:colOff>
      <xdr:row>13</xdr:row>
      <xdr:rowOff>68037</xdr:rowOff>
    </xdr:from>
    <xdr:to>
      <xdr:col>13</xdr:col>
      <xdr:colOff>571500</xdr:colOff>
      <xdr:row>18</xdr:row>
      <xdr:rowOff>13608</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579436</xdr:colOff>
      <xdr:row>13</xdr:row>
      <xdr:rowOff>1</xdr:rowOff>
    </xdr:from>
    <xdr:to>
      <xdr:col>30</xdr:col>
      <xdr:colOff>317500</xdr:colOff>
      <xdr:row>32</xdr:row>
      <xdr:rowOff>402166</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84666</xdr:colOff>
      <xdr:row>19</xdr:row>
      <xdr:rowOff>296333</xdr:rowOff>
    </xdr:from>
    <xdr:to>
      <xdr:col>13</xdr:col>
      <xdr:colOff>560916</xdr:colOff>
      <xdr:row>23</xdr:row>
      <xdr:rowOff>370416</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71437</xdr:colOff>
      <xdr:row>28</xdr:row>
      <xdr:rowOff>129438</xdr:rowOff>
    </xdr:from>
    <xdr:to>
      <xdr:col>13</xdr:col>
      <xdr:colOff>571499</xdr:colOff>
      <xdr:row>33</xdr:row>
      <xdr:rowOff>122464</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34020</xdr:colOff>
      <xdr:row>42</xdr:row>
      <xdr:rowOff>342049</xdr:rowOff>
    </xdr:from>
    <xdr:to>
      <xdr:col>13</xdr:col>
      <xdr:colOff>557893</xdr:colOff>
      <xdr:row>47</xdr:row>
      <xdr:rowOff>299357</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95251</xdr:colOff>
      <xdr:row>48</xdr:row>
      <xdr:rowOff>390524</xdr:rowOff>
    </xdr:from>
    <xdr:to>
      <xdr:col>13</xdr:col>
      <xdr:colOff>639536</xdr:colOff>
      <xdr:row>56</xdr:row>
      <xdr:rowOff>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108858</xdr:colOff>
      <xdr:row>56</xdr:row>
      <xdr:rowOff>0</xdr:rowOff>
    </xdr:from>
    <xdr:to>
      <xdr:col>13</xdr:col>
      <xdr:colOff>625929</xdr:colOff>
      <xdr:row>64</xdr:row>
      <xdr:rowOff>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64</xdr:row>
      <xdr:rowOff>36739</xdr:rowOff>
    </xdr:from>
    <xdr:to>
      <xdr:col>13</xdr:col>
      <xdr:colOff>625929</xdr:colOff>
      <xdr:row>68</xdr:row>
      <xdr:rowOff>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15875</xdr:colOff>
      <xdr:row>55</xdr:row>
      <xdr:rowOff>188118</xdr:rowOff>
    </xdr:from>
    <xdr:to>
      <xdr:col>21</xdr:col>
      <xdr:colOff>47623</xdr:colOff>
      <xdr:row>67</xdr:row>
      <xdr:rowOff>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95250</xdr:colOff>
      <xdr:row>69</xdr:row>
      <xdr:rowOff>382587</xdr:rowOff>
    </xdr:from>
    <xdr:to>
      <xdr:col>13</xdr:col>
      <xdr:colOff>635000</xdr:colOff>
      <xdr:row>72</xdr:row>
      <xdr:rowOff>396875</xdr:rowOff>
    </xdr:to>
    <xdr:graphicFrame macro="">
      <xdr:nvGraphicFramePr>
        <xdr:cNvPr id="17" name="Chart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111124</xdr:colOff>
      <xdr:row>73</xdr:row>
      <xdr:rowOff>1587</xdr:rowOff>
    </xdr:from>
    <xdr:to>
      <xdr:col>13</xdr:col>
      <xdr:colOff>603249</xdr:colOff>
      <xdr:row>78</xdr:row>
      <xdr:rowOff>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819149</xdr:colOff>
      <xdr:row>69</xdr:row>
      <xdr:rowOff>171449</xdr:rowOff>
    </xdr:from>
    <xdr:to>
      <xdr:col>21</xdr:col>
      <xdr:colOff>195262</xdr:colOff>
      <xdr:row>77</xdr:row>
      <xdr:rowOff>57150</xdr:rowOff>
    </xdr:to>
    <xdr:graphicFrame macro="">
      <xdr:nvGraphicFramePr>
        <xdr:cNvPr id="21" name="Chart 20">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13608</xdr:colOff>
      <xdr:row>38</xdr:row>
      <xdr:rowOff>108857</xdr:rowOff>
    </xdr:from>
    <xdr:to>
      <xdr:col>13</xdr:col>
      <xdr:colOff>537481</xdr:colOff>
      <xdr:row>42</xdr:row>
      <xdr:rowOff>229451</xdr:rowOff>
    </xdr:to>
    <xdr:graphicFrame macro="">
      <xdr:nvGraphicFramePr>
        <xdr:cNvPr id="32" name="Chart 31">
          <a:extLst>
            <a:ext uri="{FF2B5EF4-FFF2-40B4-BE49-F238E27FC236}">
              <a16:creationId xmlns:a16="http://schemas.microsoft.com/office/drawing/2014/main" id="{859C3F6C-D4E0-47CB-95F4-F69A50B28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33</xdr:row>
      <xdr:rowOff>244930</xdr:rowOff>
    </xdr:from>
    <xdr:to>
      <xdr:col>13</xdr:col>
      <xdr:colOff>523873</xdr:colOff>
      <xdr:row>37</xdr:row>
      <xdr:rowOff>340179</xdr:rowOff>
    </xdr:to>
    <xdr:graphicFrame macro="">
      <xdr:nvGraphicFramePr>
        <xdr:cNvPr id="33" name="Chart 32">
          <a:extLst>
            <a:ext uri="{FF2B5EF4-FFF2-40B4-BE49-F238E27FC236}">
              <a16:creationId xmlns:a16="http://schemas.microsoft.com/office/drawing/2014/main" id="{06EA9890-B484-4789-9BA5-B71623511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74083</xdr:colOff>
      <xdr:row>24</xdr:row>
      <xdr:rowOff>10583</xdr:rowOff>
    </xdr:from>
    <xdr:to>
      <xdr:col>13</xdr:col>
      <xdr:colOff>550333</xdr:colOff>
      <xdr:row>28</xdr:row>
      <xdr:rowOff>84666</xdr:rowOff>
    </xdr:to>
    <xdr:graphicFrame macro="">
      <xdr:nvGraphicFramePr>
        <xdr:cNvPr id="20" name="Chart 19">
          <a:extLst>
            <a:ext uri="{FF2B5EF4-FFF2-40B4-BE49-F238E27FC236}">
              <a16:creationId xmlns:a16="http://schemas.microsoft.com/office/drawing/2014/main" id="{BF5C8891-4265-4971-84B8-1452A3656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9"/>
  <sheetViews>
    <sheetView tabSelected="1" zoomScale="90" zoomScaleNormal="90" zoomScalePageLayoutView="90" workbookViewId="0">
      <selection activeCell="A2" sqref="A2:C2"/>
    </sheetView>
  </sheetViews>
  <sheetFormatPr defaultColWidth="10.83203125" defaultRowHeight="13" outlineLevelCol="1" x14ac:dyDescent="0.35"/>
  <cols>
    <col min="1" max="1" width="5.08203125" style="1" customWidth="1"/>
    <col min="2" max="2" width="17.58203125" style="2" customWidth="1"/>
    <col min="3" max="3" width="25.58203125" style="2" customWidth="1" outlineLevel="1"/>
    <col min="4" max="5" width="25.58203125" style="2" customWidth="1"/>
    <col min="6" max="6" width="26.58203125" style="2" customWidth="1"/>
    <col min="7" max="7" width="28.58203125" style="2" customWidth="1"/>
    <col min="8" max="8" width="9.08203125" style="76" customWidth="1"/>
    <col min="9" max="9" width="13.58203125" style="77" customWidth="1"/>
    <col min="10" max="10" width="13.08203125" style="78" customWidth="1"/>
    <col min="11" max="14" width="13.08203125" style="79" hidden="1" customWidth="1"/>
    <col min="15" max="15" width="30.58203125" style="1" customWidth="1"/>
    <col min="16" max="16" width="30.58203125" style="80" customWidth="1"/>
    <col min="17" max="17" width="40.58203125" style="81" customWidth="1"/>
    <col min="18" max="16384" width="10.83203125" style="1"/>
  </cols>
  <sheetData>
    <row r="1" spans="1:17" ht="14.25" customHeight="1" x14ac:dyDescent="0.35">
      <c r="G1" s="89" t="s">
        <v>153</v>
      </c>
      <c r="H1" s="3" t="s">
        <v>17</v>
      </c>
      <c r="I1" s="4" t="s">
        <v>18</v>
      </c>
      <c r="J1" s="5" t="s">
        <v>19</v>
      </c>
      <c r="K1" s="6"/>
      <c r="L1" s="6"/>
      <c r="M1" s="6"/>
      <c r="N1" s="6"/>
      <c r="P1" s="7"/>
      <c r="Q1" s="8"/>
    </row>
    <row r="2" spans="1:17" s="51" customFormat="1" ht="21.75" customHeight="1" x14ac:dyDescent="0.35">
      <c r="A2" s="158" t="s">
        <v>220</v>
      </c>
      <c r="B2" s="159"/>
      <c r="C2" s="160"/>
      <c r="D2" s="150"/>
      <c r="E2" s="151"/>
      <c r="F2" s="151"/>
      <c r="G2" s="9"/>
      <c r="H2" s="151"/>
      <c r="I2" s="151"/>
      <c r="J2" s="151"/>
      <c r="K2" s="10"/>
      <c r="L2" s="10"/>
      <c r="M2" s="10"/>
      <c r="N2" s="10"/>
      <c r="O2" s="151"/>
      <c r="P2" s="151"/>
      <c r="Q2" s="152"/>
    </row>
    <row r="3" spans="1:17" s="54" customFormat="1" ht="28.5" customHeight="1" x14ac:dyDescent="0.35">
      <c r="A3" s="11" t="s">
        <v>1</v>
      </c>
      <c r="B3" s="12" t="s">
        <v>3</v>
      </c>
      <c r="C3" s="12" t="s">
        <v>4</v>
      </c>
      <c r="D3" s="12">
        <v>1</v>
      </c>
      <c r="E3" s="12">
        <v>2</v>
      </c>
      <c r="F3" s="12">
        <v>3</v>
      </c>
      <c r="G3" s="12">
        <v>4</v>
      </c>
      <c r="H3" s="12" t="s">
        <v>0</v>
      </c>
      <c r="I3" s="13" t="s">
        <v>8</v>
      </c>
      <c r="J3" s="13" t="s">
        <v>16</v>
      </c>
      <c r="K3" s="14"/>
      <c r="L3" s="14"/>
      <c r="M3" s="14"/>
      <c r="N3" s="14"/>
      <c r="O3" s="15" t="s">
        <v>11</v>
      </c>
      <c r="P3" s="12" t="s">
        <v>12</v>
      </c>
      <c r="Q3" s="12" t="s">
        <v>13</v>
      </c>
    </row>
    <row r="4" spans="1:17" ht="27" customHeight="1" x14ac:dyDescent="0.35">
      <c r="A4" s="16">
        <v>1.1000000000000001</v>
      </c>
      <c r="B4" s="155" t="s">
        <v>36</v>
      </c>
      <c r="C4" s="17"/>
      <c r="D4" s="18"/>
      <c r="E4" s="18"/>
      <c r="F4" s="18"/>
      <c r="G4" s="19"/>
      <c r="H4" s="32"/>
      <c r="I4" s="33"/>
      <c r="J4" s="20"/>
      <c r="K4" s="20"/>
      <c r="L4" s="20"/>
      <c r="M4" s="20"/>
      <c r="N4" s="20"/>
      <c r="O4" s="20"/>
      <c r="P4" s="20"/>
      <c r="Q4" s="20"/>
    </row>
    <row r="5" spans="1:17" ht="40.5" customHeight="1" x14ac:dyDescent="0.35">
      <c r="A5" s="28"/>
      <c r="B5" s="156"/>
      <c r="C5" s="22" t="s">
        <v>221</v>
      </c>
      <c r="D5" s="34" t="s">
        <v>265</v>
      </c>
      <c r="E5" s="34" t="s">
        <v>266</v>
      </c>
      <c r="F5" s="34" t="s">
        <v>267</v>
      </c>
      <c r="G5" s="34" t="s">
        <v>268</v>
      </c>
      <c r="H5" s="24"/>
      <c r="I5" s="29" t="s">
        <v>153</v>
      </c>
      <c r="J5" s="43" t="str">
        <f t="shared" ref="J5:J8" si="0">IF(K5&lt;&gt;FALSE,K5,IF(L5&lt;&gt;FALSE,L5,IF(M5&lt;&gt;FALSE,M5,IF(N5&lt;&gt;FALSE,N5,""))))</f>
        <v/>
      </c>
      <c r="K5" s="43" t="b">
        <f t="shared" ref="K5:K8" si="1">IF($H5=1,IF($I5="Low","Investigate Now",IF($I5="Medium","Investigate &amp; Improve Now",IF($I5="High","Improve Now",FALSE))))</f>
        <v>0</v>
      </c>
      <c r="L5" s="43" t="b">
        <f t="shared" ref="L5:L8" si="2">IF($H5=2,IF($I5="Low","Investigate Soon",IF($I5="Medium","Investigate &amp; Improve Soon",IF($I5="High","Improve Soon",FALSE))))</f>
        <v>0</v>
      </c>
      <c r="M5" s="43" t="b">
        <f t="shared" ref="M5:M8" si="3">IF($H5=3,IF($I5="Low","Investigate More",IF($I5="Medium","Investigate &amp; Improve More",IF($I5="High","Improve More",FALSE))))</f>
        <v>0</v>
      </c>
      <c r="N5" s="43" t="b">
        <f>IF($H5=4,IF($I5="Low","Communicate",IF($I5="Medium","Communicate &amp; Maintain",IF($I5="High","Maintain",FALSE))))</f>
        <v>0</v>
      </c>
      <c r="O5" s="30"/>
      <c r="P5" s="27"/>
      <c r="Q5" s="27"/>
    </row>
    <row r="6" spans="1:17" ht="60" customHeight="1" x14ac:dyDescent="0.35">
      <c r="A6" s="28"/>
      <c r="B6" s="156"/>
      <c r="C6" s="22" t="s">
        <v>129</v>
      </c>
      <c r="D6" s="23" t="s">
        <v>134</v>
      </c>
      <c r="E6" s="23" t="s">
        <v>39</v>
      </c>
      <c r="F6" s="23" t="s">
        <v>38</v>
      </c>
      <c r="G6" s="23" t="s">
        <v>37</v>
      </c>
      <c r="H6" s="24"/>
      <c r="I6" s="29" t="s">
        <v>153</v>
      </c>
      <c r="J6" s="43" t="str">
        <f t="shared" si="0"/>
        <v/>
      </c>
      <c r="K6" s="43" t="b">
        <f t="shared" si="1"/>
        <v>0</v>
      </c>
      <c r="L6" s="43" t="b">
        <f t="shared" si="2"/>
        <v>0</v>
      </c>
      <c r="M6" s="43" t="b">
        <f t="shared" si="3"/>
        <v>0</v>
      </c>
      <c r="N6" s="43" t="b">
        <f>IF($H6=4,IF($I6="Low","Communicate",IF($I6="Medium","Communicate &amp; Maintain",IF($I6="High","Maintain",FALSE))))</f>
        <v>0</v>
      </c>
      <c r="O6" s="30"/>
      <c r="P6" s="27"/>
      <c r="Q6" s="27"/>
    </row>
    <row r="7" spans="1:17" ht="60" customHeight="1" x14ac:dyDescent="0.35">
      <c r="A7" s="28"/>
      <c r="B7" s="156"/>
      <c r="C7" s="22" t="s">
        <v>130</v>
      </c>
      <c r="D7" s="23" t="s">
        <v>155</v>
      </c>
      <c r="E7" s="23" t="s">
        <v>188</v>
      </c>
      <c r="F7" s="23" t="s">
        <v>189</v>
      </c>
      <c r="G7" s="23" t="s">
        <v>269</v>
      </c>
      <c r="H7" s="24"/>
      <c r="I7" s="29" t="s">
        <v>153</v>
      </c>
      <c r="J7" s="43" t="str">
        <f t="shared" si="0"/>
        <v/>
      </c>
      <c r="K7" s="43" t="b">
        <f t="shared" si="1"/>
        <v>0</v>
      </c>
      <c r="L7" s="43" t="b">
        <f t="shared" si="2"/>
        <v>0</v>
      </c>
      <c r="M7" s="43" t="b">
        <f t="shared" si="3"/>
        <v>0</v>
      </c>
      <c r="N7" s="43" t="b">
        <f>IF($H7=4,IF($I7="Low","Communicate",IF($I7="Medium","Communicate &amp; Maintain",IF($I7="High","Maintain",FALSE))))</f>
        <v>0</v>
      </c>
      <c r="O7" s="30"/>
      <c r="P7" s="27"/>
      <c r="Q7" s="27"/>
    </row>
    <row r="8" spans="1:17" ht="97.5" customHeight="1" x14ac:dyDescent="0.35">
      <c r="A8" s="28"/>
      <c r="B8" s="157"/>
      <c r="C8" s="22" t="s">
        <v>148</v>
      </c>
      <c r="D8" s="23" t="s">
        <v>149</v>
      </c>
      <c r="E8" s="23" t="s">
        <v>150</v>
      </c>
      <c r="F8" s="23" t="s">
        <v>270</v>
      </c>
      <c r="G8" s="23" t="s">
        <v>271</v>
      </c>
      <c r="H8" s="24"/>
      <c r="I8" s="29" t="s">
        <v>153</v>
      </c>
      <c r="J8" s="43" t="str">
        <f t="shared" si="0"/>
        <v/>
      </c>
      <c r="K8" s="43" t="b">
        <f t="shared" si="1"/>
        <v>0</v>
      </c>
      <c r="L8" s="43" t="b">
        <f t="shared" si="2"/>
        <v>0</v>
      </c>
      <c r="M8" s="43" t="b">
        <f t="shared" si="3"/>
        <v>0</v>
      </c>
      <c r="N8" s="43" t="b">
        <f>IF($H8=4,IF($I8="Low","Communicate",IF($I8="Medium","Communicate &amp; Maintain",IF($I8="High","Maintain",FALSE))))</f>
        <v>0</v>
      </c>
      <c r="O8" s="30"/>
      <c r="P8" s="27"/>
      <c r="Q8" s="27"/>
    </row>
    <row r="9" spans="1:17" ht="27.75" customHeight="1" x14ac:dyDescent="0.35">
      <c r="A9" s="16">
        <v>1.2</v>
      </c>
      <c r="B9" s="156" t="s">
        <v>222</v>
      </c>
      <c r="C9" s="17"/>
      <c r="D9" s="18"/>
      <c r="E9" s="18"/>
      <c r="F9" s="18"/>
      <c r="G9" s="19"/>
      <c r="H9" s="32"/>
      <c r="I9" s="33"/>
      <c r="J9" s="33"/>
      <c r="K9" s="33"/>
      <c r="L9" s="33"/>
      <c r="M9" s="33"/>
      <c r="N9" s="33"/>
      <c r="O9" s="20"/>
      <c r="P9" s="20"/>
      <c r="Q9" s="20"/>
    </row>
    <row r="10" spans="1:17" ht="63" customHeight="1" x14ac:dyDescent="0.35">
      <c r="A10" s="28"/>
      <c r="B10" s="156"/>
      <c r="C10" s="22" t="s">
        <v>131</v>
      </c>
      <c r="D10" s="22" t="s">
        <v>156</v>
      </c>
      <c r="E10" s="22" t="s">
        <v>157</v>
      </c>
      <c r="F10" s="22" t="s">
        <v>158</v>
      </c>
      <c r="G10" s="22" t="s">
        <v>159</v>
      </c>
      <c r="H10" s="24"/>
      <c r="I10" s="29" t="s">
        <v>153</v>
      </c>
      <c r="J10" s="43" t="str">
        <f t="shared" ref="J10:J13" si="4">IF(K10&lt;&gt;FALSE,K10,IF(L10&lt;&gt;FALSE,L10,IF(M10&lt;&gt;FALSE,M10,IF(N10&lt;&gt;FALSE,N10,""))))</f>
        <v/>
      </c>
      <c r="K10" s="43" t="b">
        <f t="shared" ref="K10:K13" si="5">IF($H10=1,IF($I10="Low","Investigate Now",IF($I10="Medium","Investigate &amp; Improve Now",IF($I10="High","Improve Now",FALSE))))</f>
        <v>0</v>
      </c>
      <c r="L10" s="43" t="b">
        <f t="shared" ref="L10:L13" si="6">IF($H10=2,IF($I10="Low","Investigate Soon",IF($I10="Medium","Investigate &amp; Improve Soon",IF($I10="High","Improve Soon",FALSE))))</f>
        <v>0</v>
      </c>
      <c r="M10" s="43" t="b">
        <f t="shared" ref="M10:M13" si="7">IF($H10=3,IF($I10="Low","Investigate More",IF($I10="Medium","Investigate &amp; Improve More",IF($I10="High","Improve More",FALSE))))</f>
        <v>0</v>
      </c>
      <c r="N10" s="43" t="b">
        <f>IF($H10=4,IF($I10="Low","Communicate",IF($I10="Medium","Communicate &amp; Maintain",IF($I10="High","Maintain",FALSE))))</f>
        <v>0</v>
      </c>
      <c r="O10" s="30"/>
      <c r="P10" s="27"/>
      <c r="Q10" s="27"/>
    </row>
    <row r="11" spans="1:17" ht="69.75" customHeight="1" x14ac:dyDescent="0.35">
      <c r="A11" s="28"/>
      <c r="B11" s="156"/>
      <c r="C11" s="22" t="s">
        <v>135</v>
      </c>
      <c r="D11" s="34" t="s">
        <v>216</v>
      </c>
      <c r="E11" s="34" t="s">
        <v>217</v>
      </c>
      <c r="F11" s="34" t="s">
        <v>218</v>
      </c>
      <c r="G11" s="34" t="s">
        <v>219</v>
      </c>
      <c r="H11" s="24"/>
      <c r="I11" s="29" t="s">
        <v>153</v>
      </c>
      <c r="J11" s="43" t="str">
        <f t="shared" si="4"/>
        <v/>
      </c>
      <c r="K11" s="43" t="b">
        <f t="shared" si="5"/>
        <v>0</v>
      </c>
      <c r="L11" s="43" t="b">
        <f t="shared" si="6"/>
        <v>0</v>
      </c>
      <c r="M11" s="43" t="b">
        <f t="shared" si="7"/>
        <v>0</v>
      </c>
      <c r="N11" s="43" t="b">
        <f t="shared" ref="N11:N18" si="8">IF($H11=4,IF($I11="Low","Communicate",IF($I11="Medium","Communicate &amp; Maintain",IF($I11="High","Maintain",FALSE))))</f>
        <v>0</v>
      </c>
      <c r="O11" s="30"/>
      <c r="P11" s="27"/>
      <c r="Q11" s="27"/>
    </row>
    <row r="12" spans="1:17" ht="63.75" customHeight="1" x14ac:dyDescent="0.35">
      <c r="A12" s="28"/>
      <c r="B12" s="156"/>
      <c r="C12" s="22" t="s">
        <v>136</v>
      </c>
      <c r="D12" s="23" t="s">
        <v>192</v>
      </c>
      <c r="E12" s="23" t="s">
        <v>193</v>
      </c>
      <c r="F12" s="23" t="s">
        <v>272</v>
      </c>
      <c r="G12" s="23" t="s">
        <v>194</v>
      </c>
      <c r="H12" s="24"/>
      <c r="I12" s="29" t="s">
        <v>153</v>
      </c>
      <c r="J12" s="43" t="str">
        <f t="shared" si="4"/>
        <v/>
      </c>
      <c r="K12" s="43" t="b">
        <f t="shared" si="5"/>
        <v>0</v>
      </c>
      <c r="L12" s="43" t="b">
        <f t="shared" si="6"/>
        <v>0</v>
      </c>
      <c r="M12" s="43" t="b">
        <f t="shared" si="7"/>
        <v>0</v>
      </c>
      <c r="N12" s="43" t="b">
        <f t="shared" si="8"/>
        <v>0</v>
      </c>
      <c r="O12" s="30"/>
      <c r="P12" s="27"/>
      <c r="Q12" s="27"/>
    </row>
    <row r="13" spans="1:17" ht="62.25" customHeight="1" x14ac:dyDescent="0.35">
      <c r="A13" s="28"/>
      <c r="B13" s="157"/>
      <c r="C13" s="22" t="s">
        <v>132</v>
      </c>
      <c r="D13" s="23" t="s">
        <v>190</v>
      </c>
      <c r="E13" s="23" t="s">
        <v>191</v>
      </c>
      <c r="F13" s="23" t="s">
        <v>195</v>
      </c>
      <c r="G13" s="23" t="s">
        <v>196</v>
      </c>
      <c r="H13" s="24"/>
      <c r="I13" s="29" t="s">
        <v>153</v>
      </c>
      <c r="J13" s="43" t="str">
        <f t="shared" si="4"/>
        <v/>
      </c>
      <c r="K13" s="43" t="b">
        <f t="shared" si="5"/>
        <v>0</v>
      </c>
      <c r="L13" s="43" t="b">
        <f t="shared" si="6"/>
        <v>0</v>
      </c>
      <c r="M13" s="43" t="b">
        <f t="shared" si="7"/>
        <v>0</v>
      </c>
      <c r="N13" s="43" t="b">
        <f t="shared" si="8"/>
        <v>0</v>
      </c>
      <c r="O13" s="30"/>
      <c r="P13" s="27"/>
      <c r="Q13" s="27"/>
    </row>
    <row r="14" spans="1:17" ht="26.25" customHeight="1" x14ac:dyDescent="0.35">
      <c r="A14" s="16">
        <v>1.3</v>
      </c>
      <c r="B14" s="155" t="s">
        <v>241</v>
      </c>
      <c r="C14" s="17"/>
      <c r="D14" s="18"/>
      <c r="E14" s="18"/>
      <c r="F14" s="18"/>
      <c r="G14" s="19"/>
      <c r="H14" s="32"/>
      <c r="I14" s="33"/>
      <c r="J14" s="33"/>
      <c r="K14" s="33"/>
      <c r="L14" s="33"/>
      <c r="M14" s="33"/>
      <c r="N14" s="33"/>
      <c r="O14" s="20"/>
      <c r="P14" s="20"/>
      <c r="Q14" s="20"/>
    </row>
    <row r="15" spans="1:17" ht="54" customHeight="1" x14ac:dyDescent="0.35">
      <c r="A15" s="28"/>
      <c r="B15" s="156"/>
      <c r="C15" s="22" t="s">
        <v>133</v>
      </c>
      <c r="D15" s="83" t="s">
        <v>160</v>
      </c>
      <c r="E15" s="83" t="s">
        <v>161</v>
      </c>
      <c r="F15" s="83" t="s">
        <v>162</v>
      </c>
      <c r="G15" s="83" t="s">
        <v>163</v>
      </c>
      <c r="H15" s="24"/>
      <c r="I15" s="29" t="s">
        <v>153</v>
      </c>
      <c r="J15" s="43" t="str">
        <f t="shared" ref="J15:J18" si="9">IF(K15&lt;&gt;FALSE,K15,IF(L15&lt;&gt;FALSE,L15,IF(M15&lt;&gt;FALSE,M15,IF(N15&lt;&gt;FALSE,N15,""))))</f>
        <v/>
      </c>
      <c r="K15" s="43" t="b">
        <f>IF($H15=1,IF($I15="Low","Investigate Now",IF($I15="Medium","Investigate &amp; Improve Now",IF($I15="High","Improve Now",FALSE))))</f>
        <v>0</v>
      </c>
      <c r="L15" s="43" t="b">
        <f t="shared" ref="L15:L18" si="10">IF($H15=2,IF($I15="Low","Investigate Soon",IF($I15="Medium","Investigate &amp; Improve Soon",IF($I15="High","Improve Soon",FALSE))))</f>
        <v>0</v>
      </c>
      <c r="M15" s="43" t="b">
        <f t="shared" ref="M15:M18" si="11">IF($H15=3,IF($I15="Low","Investigate More",IF($I15="Medium","Investigate &amp; Improve More",IF($I15="High","Improve More",FALSE))))</f>
        <v>0</v>
      </c>
      <c r="N15" s="43" t="b">
        <f t="shared" si="8"/>
        <v>0</v>
      </c>
      <c r="O15" s="30"/>
      <c r="P15" s="27"/>
      <c r="Q15" s="27"/>
    </row>
    <row r="16" spans="1:17" ht="55.5" customHeight="1" x14ac:dyDescent="0.35">
      <c r="A16" s="28"/>
      <c r="B16" s="156"/>
      <c r="C16" s="36" t="s">
        <v>223</v>
      </c>
      <c r="D16" s="34" t="s">
        <v>40</v>
      </c>
      <c r="E16" s="34" t="s">
        <v>22</v>
      </c>
      <c r="F16" s="34" t="s">
        <v>23</v>
      </c>
      <c r="G16" s="34" t="s">
        <v>41</v>
      </c>
      <c r="H16" s="24"/>
      <c r="I16" s="29" t="s">
        <v>153</v>
      </c>
      <c r="J16" s="43" t="str">
        <f t="shared" si="9"/>
        <v/>
      </c>
      <c r="K16" s="43" t="b">
        <f>IF($H16=1,IF($I16="Low","Investigate Now",IF($I16="Medium","Investigate &amp; Improve Now",IF($I16="High","Improve Now",FALSE))))</f>
        <v>0</v>
      </c>
      <c r="L16" s="43" t="b">
        <f t="shared" si="10"/>
        <v>0</v>
      </c>
      <c r="M16" s="43" t="b">
        <f t="shared" si="11"/>
        <v>0</v>
      </c>
      <c r="N16" s="43" t="b">
        <f t="shared" si="8"/>
        <v>0</v>
      </c>
      <c r="O16" s="30"/>
      <c r="P16" s="27"/>
      <c r="Q16" s="27"/>
    </row>
    <row r="17" spans="1:17" ht="87.75" customHeight="1" x14ac:dyDescent="0.35">
      <c r="A17" s="28"/>
      <c r="B17" s="156"/>
      <c r="C17" s="36" t="s">
        <v>224</v>
      </c>
      <c r="D17" s="36" t="s">
        <v>197</v>
      </c>
      <c r="E17" s="34" t="s">
        <v>198</v>
      </c>
      <c r="F17" s="34" t="s">
        <v>199</v>
      </c>
      <c r="G17" s="34" t="s">
        <v>200</v>
      </c>
      <c r="H17" s="24"/>
      <c r="I17" s="29" t="s">
        <v>153</v>
      </c>
      <c r="J17" s="43" t="str">
        <f t="shared" si="9"/>
        <v/>
      </c>
      <c r="K17" s="43" t="b">
        <f>IF($H17=1,IF($I17="Low","Investigate Now",IF($I17="Medium","Investigate &amp; Improve Now",IF($I17="High","Improve Now",FALSE))))</f>
        <v>0</v>
      </c>
      <c r="L17" s="43" t="b">
        <f t="shared" si="10"/>
        <v>0</v>
      </c>
      <c r="M17" s="43" t="b">
        <f t="shared" si="11"/>
        <v>0</v>
      </c>
      <c r="N17" s="43" t="b">
        <f t="shared" si="8"/>
        <v>0</v>
      </c>
      <c r="O17" s="30"/>
      <c r="P17" s="27"/>
      <c r="Q17" s="27"/>
    </row>
    <row r="18" spans="1:17" ht="51.75" customHeight="1" x14ac:dyDescent="0.35">
      <c r="A18" s="28"/>
      <c r="B18" s="157"/>
      <c r="C18" s="36" t="s">
        <v>225</v>
      </c>
      <c r="D18" s="34" t="s">
        <v>24</v>
      </c>
      <c r="E18" s="34" t="s">
        <v>48</v>
      </c>
      <c r="F18" s="34" t="s">
        <v>42</v>
      </c>
      <c r="G18" s="34" t="s">
        <v>137</v>
      </c>
      <c r="H18" s="24"/>
      <c r="I18" s="29" t="s">
        <v>153</v>
      </c>
      <c r="J18" s="43" t="str">
        <f t="shared" si="9"/>
        <v/>
      </c>
      <c r="K18" s="43" t="b">
        <f>IF($H18=1,IF($I18="Low","Investigate Now",IF($I18="Medium","Investigate &amp; Improve Now",IF($I18="High","Improve Now",FALSE))))</f>
        <v>0</v>
      </c>
      <c r="L18" s="43" t="b">
        <f t="shared" si="10"/>
        <v>0</v>
      </c>
      <c r="M18" s="43" t="b">
        <f t="shared" si="11"/>
        <v>0</v>
      </c>
      <c r="N18" s="43" t="b">
        <f t="shared" si="8"/>
        <v>0</v>
      </c>
      <c r="O18" s="30"/>
      <c r="P18" s="27"/>
      <c r="Q18" s="27"/>
    </row>
    <row r="19" spans="1:17" s="51" customFormat="1" ht="21.75" customHeight="1" x14ac:dyDescent="0.35">
      <c r="A19" s="158" t="s">
        <v>226</v>
      </c>
      <c r="B19" s="159"/>
      <c r="C19" s="160"/>
      <c r="D19" s="150"/>
      <c r="E19" s="151"/>
      <c r="F19" s="151"/>
      <c r="G19" s="9"/>
      <c r="H19" s="151"/>
      <c r="I19" s="151"/>
      <c r="J19" s="151"/>
      <c r="K19" s="10"/>
      <c r="L19" s="10"/>
      <c r="M19" s="10"/>
      <c r="N19" s="10"/>
      <c r="O19" s="151"/>
      <c r="P19" s="151"/>
      <c r="Q19" s="152"/>
    </row>
    <row r="20" spans="1:17" s="54" customFormat="1" ht="28.5" customHeight="1" x14ac:dyDescent="0.35">
      <c r="A20" s="11"/>
      <c r="B20" s="12" t="s">
        <v>3</v>
      </c>
      <c r="C20" s="12" t="s">
        <v>4</v>
      </c>
      <c r="D20" s="12">
        <v>1</v>
      </c>
      <c r="E20" s="12">
        <v>2</v>
      </c>
      <c r="F20" s="12">
        <v>3</v>
      </c>
      <c r="G20" s="12">
        <v>4</v>
      </c>
      <c r="H20" s="12" t="s">
        <v>0</v>
      </c>
      <c r="I20" s="13" t="s">
        <v>8</v>
      </c>
      <c r="J20" s="13" t="s">
        <v>16</v>
      </c>
      <c r="K20" s="14"/>
      <c r="L20" s="14"/>
      <c r="M20" s="14"/>
      <c r="N20" s="14"/>
      <c r="O20" s="15" t="s">
        <v>11</v>
      </c>
      <c r="P20" s="12" t="s">
        <v>12</v>
      </c>
      <c r="Q20" s="12" t="s">
        <v>13</v>
      </c>
    </row>
    <row r="21" spans="1:17" ht="29.25" customHeight="1" x14ac:dyDescent="0.35">
      <c r="A21" s="16">
        <v>2.1</v>
      </c>
      <c r="B21" s="155" t="s">
        <v>227</v>
      </c>
      <c r="C21" s="17"/>
      <c r="D21" s="18"/>
      <c r="E21" s="18"/>
      <c r="F21" s="18"/>
      <c r="G21" s="19"/>
      <c r="H21" s="17"/>
      <c r="I21" s="20"/>
      <c r="J21" s="20"/>
      <c r="K21" s="20"/>
      <c r="L21" s="20"/>
      <c r="M21" s="20"/>
      <c r="N21" s="20"/>
      <c r="O21" s="20"/>
      <c r="P21" s="20"/>
      <c r="Q21" s="20"/>
    </row>
    <row r="22" spans="1:17" ht="98.25" customHeight="1" x14ac:dyDescent="0.35">
      <c r="A22" s="21"/>
      <c r="B22" s="156"/>
      <c r="C22" s="36" t="s">
        <v>242</v>
      </c>
      <c r="D22" s="36" t="s">
        <v>78</v>
      </c>
      <c r="E22" s="36" t="s">
        <v>79</v>
      </c>
      <c r="F22" s="36" t="s">
        <v>273</v>
      </c>
      <c r="G22" s="36" t="s">
        <v>274</v>
      </c>
      <c r="H22" s="24"/>
      <c r="I22" s="25" t="s">
        <v>153</v>
      </c>
      <c r="J22" s="43" t="str">
        <f t="shared" ref="J22:J24" si="12">IF(K22&lt;&gt;FALSE,K22,IF(L22&lt;&gt;FALSE,L22,IF(M22&lt;&gt;FALSE,M22,IF(N22&lt;&gt;FALSE,N22,""))))</f>
        <v/>
      </c>
      <c r="K22" s="43" t="b">
        <f>IF($H22=1,IF($I22="Low","Investigate Now",IF($I22="Medium","Investigate &amp; Improve Now",IF($I22="High","Improve Now",FALSE))))</f>
        <v>0</v>
      </c>
      <c r="L22" s="43" t="b">
        <f t="shared" ref="L22:L38" si="13">IF($H22=2,IF($I22="Low","Investigate Soon",IF($I22="Medium","Investigate &amp; Improve Soon",IF($I22="High","Improve Soon",FALSE))))</f>
        <v>0</v>
      </c>
      <c r="M22" s="43" t="b">
        <f t="shared" ref="M22:M38" si="14">IF($H22=3,IF($I22="Low","Investigate More",IF($I22="Medium","Investigate &amp; Improve More",IF($I22="High","Improve More",FALSE))))</f>
        <v>0</v>
      </c>
      <c r="N22" s="43" t="b">
        <f t="shared" ref="N22:N47" si="15">IF($H22=4,IF($I22="Low","Communicate",IF($I22="Medium","Communicate &amp; Maintain",IF($I22="High","Maintain",FALSE))))</f>
        <v>0</v>
      </c>
      <c r="O22" s="26"/>
      <c r="P22" s="27"/>
      <c r="Q22" s="27"/>
    </row>
    <row r="23" spans="1:17" ht="90.75" customHeight="1" x14ac:dyDescent="0.35">
      <c r="A23" s="28"/>
      <c r="B23" s="156"/>
      <c r="C23" s="36" t="s">
        <v>228</v>
      </c>
      <c r="D23" s="36" t="s">
        <v>229</v>
      </c>
      <c r="E23" s="36" t="s">
        <v>230</v>
      </c>
      <c r="F23" s="36" t="s">
        <v>278</v>
      </c>
      <c r="G23" s="36" t="s">
        <v>275</v>
      </c>
      <c r="H23" s="24"/>
      <c r="I23" s="25" t="s">
        <v>153</v>
      </c>
      <c r="J23" s="43" t="str">
        <f t="shared" si="12"/>
        <v/>
      </c>
      <c r="K23" s="43" t="b">
        <f>IF($H23=1,IF($I23="Low","Investigate Now",IF($I23="Medium","Investigate &amp; Improve Now",IF($I23="High","Improve Now",FALSE))))</f>
        <v>0</v>
      </c>
      <c r="L23" s="43" t="b">
        <f t="shared" si="13"/>
        <v>0</v>
      </c>
      <c r="M23" s="43" t="b">
        <f t="shared" si="14"/>
        <v>0</v>
      </c>
      <c r="N23" s="43" t="b">
        <f t="shared" si="15"/>
        <v>0</v>
      </c>
      <c r="O23" s="26"/>
      <c r="P23" s="27"/>
      <c r="Q23" s="27"/>
    </row>
    <row r="24" spans="1:17" ht="89.25" customHeight="1" x14ac:dyDescent="0.35">
      <c r="A24" s="31"/>
      <c r="B24" s="157"/>
      <c r="C24" s="36" t="s">
        <v>253</v>
      </c>
      <c r="D24" s="36" t="s">
        <v>231</v>
      </c>
      <c r="E24" s="36" t="s">
        <v>232</v>
      </c>
      <c r="F24" s="36" t="s">
        <v>277</v>
      </c>
      <c r="G24" s="36" t="s">
        <v>276</v>
      </c>
      <c r="H24" s="24"/>
      <c r="I24" s="25" t="s">
        <v>153</v>
      </c>
      <c r="J24" s="43" t="str">
        <f t="shared" si="12"/>
        <v/>
      </c>
      <c r="K24" s="43" t="b">
        <f>IF($H24=1,IF($I24="Low","Investigate Now",IF($I24="Medium","Investigate &amp; Improve Now",IF($I24="High","Improve Now",FALSE))))</f>
        <v>0</v>
      </c>
      <c r="L24" s="43" t="b">
        <f t="shared" si="13"/>
        <v>0</v>
      </c>
      <c r="M24" s="43" t="b">
        <f t="shared" si="14"/>
        <v>0</v>
      </c>
      <c r="N24" s="43" t="b">
        <f t="shared" si="15"/>
        <v>0</v>
      </c>
      <c r="O24" s="26"/>
      <c r="P24" s="27"/>
      <c r="Q24" s="27"/>
    </row>
    <row r="25" spans="1:17" ht="29.25" customHeight="1" x14ac:dyDescent="0.35">
      <c r="A25" s="16">
        <v>2.2000000000000002</v>
      </c>
      <c r="B25" s="155" t="s">
        <v>254</v>
      </c>
      <c r="C25" s="17"/>
      <c r="D25" s="18"/>
      <c r="E25" s="18"/>
      <c r="F25" s="18"/>
      <c r="G25" s="19"/>
      <c r="H25" s="17"/>
      <c r="I25" s="20"/>
      <c r="J25" s="20"/>
      <c r="K25" s="20"/>
      <c r="L25" s="20"/>
      <c r="M25" s="20"/>
      <c r="N25" s="20"/>
      <c r="O25" s="20"/>
      <c r="P25" s="20"/>
      <c r="Q25" s="20"/>
    </row>
    <row r="26" spans="1:17" ht="96" customHeight="1" x14ac:dyDescent="0.35">
      <c r="A26" s="73"/>
      <c r="B26" s="156"/>
      <c r="C26" s="36" t="s">
        <v>233</v>
      </c>
      <c r="D26" s="36" t="s">
        <v>279</v>
      </c>
      <c r="E26" s="36" t="s">
        <v>282</v>
      </c>
      <c r="F26" s="36" t="s">
        <v>285</v>
      </c>
      <c r="G26" s="36" t="s">
        <v>288</v>
      </c>
      <c r="H26" s="24"/>
      <c r="I26" s="25" t="s">
        <v>153</v>
      </c>
      <c r="J26" s="43" t="str">
        <f t="shared" ref="J26:J28" si="16">IF(K26&lt;&gt;FALSE,K26,IF(L26&lt;&gt;FALSE,L26,IF(M26&lt;&gt;FALSE,M26,IF(N26&lt;&gt;FALSE,N26,""))))</f>
        <v/>
      </c>
      <c r="K26" s="43" t="b">
        <f>IF($H26=1,IF($I26="Low","Investigate Now",IF($I26="Medium","Investigate &amp; Improve Now",IF($I26="High","Improve Now",FALSE))))</f>
        <v>0</v>
      </c>
      <c r="L26" s="43" t="b">
        <f t="shared" si="13"/>
        <v>0</v>
      </c>
      <c r="M26" s="43" t="b">
        <f t="shared" si="14"/>
        <v>0</v>
      </c>
      <c r="N26" s="43" t="b">
        <f t="shared" si="15"/>
        <v>0</v>
      </c>
      <c r="O26" s="26"/>
      <c r="P26" s="27"/>
      <c r="Q26" s="27"/>
    </row>
    <row r="27" spans="1:17" ht="96" customHeight="1" x14ac:dyDescent="0.35">
      <c r="A27" s="73"/>
      <c r="B27" s="156"/>
      <c r="C27" s="36" t="s">
        <v>234</v>
      </c>
      <c r="D27" s="36" t="s">
        <v>280</v>
      </c>
      <c r="E27" s="36" t="s">
        <v>283</v>
      </c>
      <c r="F27" s="36" t="s">
        <v>286</v>
      </c>
      <c r="G27" s="36" t="s">
        <v>289</v>
      </c>
      <c r="H27" s="24"/>
      <c r="I27" s="25" t="s">
        <v>153</v>
      </c>
      <c r="J27" s="43" t="str">
        <f t="shared" si="16"/>
        <v/>
      </c>
      <c r="K27" s="43" t="b">
        <f t="shared" ref="K27:K28" si="17">IF($H27=1,IF($I27="Low","Investigate Now",IF($I27="Medium","Investigate &amp; Improve Now",IF($I27="High","Improve Now",FALSE))))</f>
        <v>0</v>
      </c>
      <c r="L27" s="43" t="b">
        <f t="shared" si="13"/>
        <v>0</v>
      </c>
      <c r="M27" s="43" t="b">
        <f t="shared" si="14"/>
        <v>0</v>
      </c>
      <c r="N27" s="43" t="b">
        <f t="shared" si="15"/>
        <v>0</v>
      </c>
      <c r="O27" s="26"/>
      <c r="P27" s="27"/>
      <c r="Q27" s="27"/>
    </row>
    <row r="28" spans="1:17" ht="96" customHeight="1" x14ac:dyDescent="0.35">
      <c r="A28" s="31"/>
      <c r="B28" s="157"/>
      <c r="C28" s="36" t="s">
        <v>255</v>
      </c>
      <c r="D28" s="36" t="s">
        <v>281</v>
      </c>
      <c r="E28" s="36" t="s">
        <v>284</v>
      </c>
      <c r="F28" s="36" t="s">
        <v>287</v>
      </c>
      <c r="G28" s="36" t="s">
        <v>290</v>
      </c>
      <c r="H28" s="24"/>
      <c r="I28" s="25" t="s">
        <v>153</v>
      </c>
      <c r="J28" s="43" t="str">
        <f t="shared" si="16"/>
        <v/>
      </c>
      <c r="K28" s="43" t="b">
        <f t="shared" si="17"/>
        <v>0</v>
      </c>
      <c r="L28" s="43" t="b">
        <f t="shared" si="13"/>
        <v>0</v>
      </c>
      <c r="M28" s="43" t="b">
        <f t="shared" si="14"/>
        <v>0</v>
      </c>
      <c r="N28" s="43" t="b">
        <f t="shared" si="15"/>
        <v>0</v>
      </c>
      <c r="O28" s="26"/>
      <c r="P28" s="27"/>
      <c r="Q28" s="27"/>
    </row>
    <row r="29" spans="1:17" ht="29.25" customHeight="1" x14ac:dyDescent="0.35">
      <c r="A29" s="16">
        <v>2.2999999999999998</v>
      </c>
      <c r="B29" s="155" t="s">
        <v>256</v>
      </c>
      <c r="C29" s="17"/>
      <c r="D29" s="18"/>
      <c r="E29" s="18"/>
      <c r="F29" s="18"/>
      <c r="G29" s="19"/>
      <c r="H29" s="32"/>
      <c r="I29" s="33"/>
      <c r="J29" s="33"/>
      <c r="K29" s="33"/>
      <c r="L29" s="33"/>
      <c r="M29" s="33"/>
      <c r="N29" s="33"/>
      <c r="O29" s="20"/>
      <c r="P29" s="20"/>
      <c r="Q29" s="20"/>
    </row>
    <row r="30" spans="1:17" ht="68.25" customHeight="1" x14ac:dyDescent="0.35">
      <c r="A30" s="73"/>
      <c r="B30" s="156"/>
      <c r="C30" s="22" t="s">
        <v>235</v>
      </c>
      <c r="D30" s="39" t="s">
        <v>243</v>
      </c>
      <c r="E30" s="39" t="s">
        <v>244</v>
      </c>
      <c r="F30" s="39" t="s">
        <v>245</v>
      </c>
      <c r="G30" s="39" t="s">
        <v>246</v>
      </c>
      <c r="H30" s="24"/>
      <c r="I30" s="29" t="s">
        <v>153</v>
      </c>
      <c r="J30" s="43" t="str">
        <f t="shared" ref="J30:J34" si="18">IF(K30&lt;&gt;FALSE,K30,IF(L30&lt;&gt;FALSE,L30,IF(M30&lt;&gt;FALSE,M30,IF(N30&lt;&gt;FALSE,N30,""))))</f>
        <v/>
      </c>
      <c r="K30" s="43" t="b">
        <f>IF($H30=1,IF($I30="Low","Investigate Now",IF($I30="Medium","Investigate &amp; Improve Now",IF($I30="High","Improve Now",FALSE))))</f>
        <v>0</v>
      </c>
      <c r="L30" s="43" t="b">
        <f t="shared" si="13"/>
        <v>0</v>
      </c>
      <c r="M30" s="43" t="b">
        <f t="shared" si="14"/>
        <v>0</v>
      </c>
      <c r="N30" s="43" t="b">
        <f t="shared" si="15"/>
        <v>0</v>
      </c>
      <c r="O30" s="26"/>
      <c r="P30" s="27"/>
      <c r="Q30" s="27"/>
    </row>
    <row r="31" spans="1:17" ht="75.75" customHeight="1" x14ac:dyDescent="0.35">
      <c r="A31" s="73"/>
      <c r="B31" s="156"/>
      <c r="C31" s="22" t="s">
        <v>111</v>
      </c>
      <c r="D31" s="83" t="s">
        <v>20</v>
      </c>
      <c r="E31" s="83" t="s">
        <v>21</v>
      </c>
      <c r="F31" s="83" t="s">
        <v>14</v>
      </c>
      <c r="G31" s="83" t="s">
        <v>15</v>
      </c>
      <c r="H31" s="24"/>
      <c r="I31" s="29" t="s">
        <v>153</v>
      </c>
      <c r="J31" s="43" t="str">
        <f t="shared" si="18"/>
        <v/>
      </c>
      <c r="K31" s="43" t="b">
        <f t="shared" ref="K31:K38" si="19">IF($H31=1,IF($I31="Low","Investigate Now",IF($I31="Medium","Investigate &amp; Improve Now",IF($I31="High","Improve Now",FALSE))))</f>
        <v>0</v>
      </c>
      <c r="L31" s="43" t="b">
        <f t="shared" si="13"/>
        <v>0</v>
      </c>
      <c r="M31" s="43" t="b">
        <f t="shared" si="14"/>
        <v>0</v>
      </c>
      <c r="N31" s="43" t="b">
        <f t="shared" si="15"/>
        <v>0</v>
      </c>
      <c r="O31" s="26"/>
      <c r="P31" s="27"/>
      <c r="Q31" s="27"/>
    </row>
    <row r="32" spans="1:17" ht="68.25" customHeight="1" x14ac:dyDescent="0.35">
      <c r="A32" s="73"/>
      <c r="B32" s="156"/>
      <c r="C32" s="22" t="s">
        <v>112</v>
      </c>
      <c r="D32" s="41" t="s">
        <v>291</v>
      </c>
      <c r="E32" s="41" t="s">
        <v>292</v>
      </c>
      <c r="F32" s="41" t="s">
        <v>293</v>
      </c>
      <c r="G32" s="41" t="s">
        <v>294</v>
      </c>
      <c r="H32" s="24"/>
      <c r="I32" s="29" t="s">
        <v>153</v>
      </c>
      <c r="J32" s="43" t="str">
        <f t="shared" si="18"/>
        <v/>
      </c>
      <c r="K32" s="43" t="b">
        <f t="shared" si="19"/>
        <v>0</v>
      </c>
      <c r="L32" s="43" t="b">
        <f t="shared" si="13"/>
        <v>0</v>
      </c>
      <c r="M32" s="43" t="b">
        <f t="shared" si="14"/>
        <v>0</v>
      </c>
      <c r="N32" s="43" t="b">
        <f t="shared" si="15"/>
        <v>0</v>
      </c>
      <c r="O32" s="26"/>
      <c r="P32" s="27"/>
      <c r="Q32" s="27"/>
    </row>
    <row r="33" spans="1:17" ht="78.75" customHeight="1" x14ac:dyDescent="0.35">
      <c r="A33" s="73"/>
      <c r="B33" s="156"/>
      <c r="C33" s="22" t="s">
        <v>113</v>
      </c>
      <c r="D33" s="41" t="s">
        <v>295</v>
      </c>
      <c r="E33" s="41" t="s">
        <v>247</v>
      </c>
      <c r="F33" s="41" t="s">
        <v>248</v>
      </c>
      <c r="G33" s="41" t="s">
        <v>249</v>
      </c>
      <c r="H33" s="24"/>
      <c r="I33" s="29" t="s">
        <v>153</v>
      </c>
      <c r="J33" s="43" t="str">
        <f t="shared" si="18"/>
        <v/>
      </c>
      <c r="K33" s="43" t="b">
        <f t="shared" si="19"/>
        <v>0</v>
      </c>
      <c r="L33" s="43" t="b">
        <f t="shared" si="13"/>
        <v>0</v>
      </c>
      <c r="M33" s="43" t="b">
        <f t="shared" si="14"/>
        <v>0</v>
      </c>
      <c r="N33" s="43" t="b">
        <f t="shared" si="15"/>
        <v>0</v>
      </c>
      <c r="O33" s="26"/>
      <c r="P33" s="27"/>
      <c r="Q33" s="27"/>
    </row>
    <row r="34" spans="1:17" ht="90" customHeight="1" x14ac:dyDescent="0.35">
      <c r="A34" s="85"/>
      <c r="B34" s="157"/>
      <c r="C34" s="22" t="s">
        <v>114</v>
      </c>
      <c r="D34" s="36" t="s">
        <v>296</v>
      </c>
      <c r="E34" s="36" t="s">
        <v>250</v>
      </c>
      <c r="F34" s="36" t="s">
        <v>251</v>
      </c>
      <c r="G34" s="36" t="s">
        <v>252</v>
      </c>
      <c r="H34" s="24"/>
      <c r="I34" s="29" t="s">
        <v>153</v>
      </c>
      <c r="J34" s="43" t="str">
        <f t="shared" si="18"/>
        <v/>
      </c>
      <c r="K34" s="43" t="b">
        <f t="shared" si="19"/>
        <v>0</v>
      </c>
      <c r="L34" s="43" t="b">
        <f t="shared" si="13"/>
        <v>0</v>
      </c>
      <c r="M34" s="43" t="b">
        <f t="shared" si="14"/>
        <v>0</v>
      </c>
      <c r="N34" s="43" t="b">
        <f t="shared" si="15"/>
        <v>0</v>
      </c>
      <c r="O34" s="26"/>
      <c r="P34" s="27"/>
      <c r="Q34" s="27"/>
    </row>
    <row r="35" spans="1:17" ht="29.25" customHeight="1" x14ac:dyDescent="0.35">
      <c r="A35" s="74">
        <v>2.4</v>
      </c>
      <c r="B35" s="155" t="s">
        <v>257</v>
      </c>
      <c r="C35" s="17"/>
      <c r="D35" s="18"/>
      <c r="E35" s="18"/>
      <c r="F35" s="18"/>
      <c r="G35" s="19"/>
      <c r="H35" s="32"/>
      <c r="I35" s="33"/>
      <c r="J35" s="33"/>
      <c r="K35" s="33"/>
      <c r="L35" s="33"/>
      <c r="M35" s="33"/>
      <c r="N35" s="33"/>
      <c r="O35" s="20"/>
      <c r="P35" s="20"/>
      <c r="Q35" s="20"/>
    </row>
    <row r="36" spans="1:17" ht="68.25" customHeight="1" x14ac:dyDescent="0.35">
      <c r="A36" s="73"/>
      <c r="B36" s="156"/>
      <c r="C36" s="36" t="s">
        <v>115</v>
      </c>
      <c r="D36" s="36" t="s">
        <v>201</v>
      </c>
      <c r="E36" s="36" t="s">
        <v>202</v>
      </c>
      <c r="F36" s="36" t="s">
        <v>203</v>
      </c>
      <c r="G36" s="36" t="s">
        <v>204</v>
      </c>
      <c r="H36" s="24"/>
      <c r="I36" s="29" t="s">
        <v>153</v>
      </c>
      <c r="J36" s="43" t="str">
        <f t="shared" ref="J36:J38" si="20">IF(K36&lt;&gt;FALSE,K36,IF(L36&lt;&gt;FALSE,L36,IF(M36&lt;&gt;FALSE,M36,IF(N36&lt;&gt;FALSE,N36,""))))</f>
        <v/>
      </c>
      <c r="K36" s="43" t="b">
        <f t="shared" si="19"/>
        <v>0</v>
      </c>
      <c r="L36" s="43" t="b">
        <f t="shared" si="13"/>
        <v>0</v>
      </c>
      <c r="M36" s="43" t="b">
        <f t="shared" si="14"/>
        <v>0</v>
      </c>
      <c r="N36" s="43" t="b">
        <f t="shared" si="15"/>
        <v>0</v>
      </c>
      <c r="O36" s="26"/>
      <c r="P36" s="27"/>
      <c r="Q36" s="27"/>
    </row>
    <row r="37" spans="1:17" ht="68.25" customHeight="1" x14ac:dyDescent="0.35">
      <c r="A37" s="73"/>
      <c r="B37" s="156"/>
      <c r="C37" s="22" t="s">
        <v>116</v>
      </c>
      <c r="D37" s="23" t="s">
        <v>55</v>
      </c>
      <c r="E37" s="23" t="s">
        <v>29</v>
      </c>
      <c r="F37" s="23" t="s">
        <v>56</v>
      </c>
      <c r="G37" s="23" t="s">
        <v>30</v>
      </c>
      <c r="H37" s="24"/>
      <c r="I37" s="29" t="s">
        <v>153</v>
      </c>
      <c r="J37" s="43" t="str">
        <f t="shared" si="20"/>
        <v/>
      </c>
      <c r="K37" s="43" t="b">
        <f t="shared" si="19"/>
        <v>0</v>
      </c>
      <c r="L37" s="43" t="b">
        <f t="shared" si="13"/>
        <v>0</v>
      </c>
      <c r="M37" s="43" t="b">
        <f t="shared" si="14"/>
        <v>0</v>
      </c>
      <c r="N37" s="43" t="b">
        <f t="shared" si="15"/>
        <v>0</v>
      </c>
      <c r="O37" s="26"/>
      <c r="P37" s="27"/>
      <c r="Q37" s="27"/>
    </row>
    <row r="38" spans="1:17" ht="88.5" customHeight="1" x14ac:dyDescent="0.35">
      <c r="A38" s="31"/>
      <c r="B38" s="157"/>
      <c r="C38" s="22" t="s">
        <v>117</v>
      </c>
      <c r="D38" s="84" t="s">
        <v>142</v>
      </c>
      <c r="E38" s="36" t="s">
        <v>143</v>
      </c>
      <c r="F38" s="36" t="s">
        <v>144</v>
      </c>
      <c r="G38" s="36" t="s">
        <v>145</v>
      </c>
      <c r="H38" s="24"/>
      <c r="I38" s="29" t="s">
        <v>153</v>
      </c>
      <c r="J38" s="43" t="str">
        <f t="shared" si="20"/>
        <v/>
      </c>
      <c r="K38" s="43" t="b">
        <f t="shared" si="19"/>
        <v>0</v>
      </c>
      <c r="L38" s="43" t="b">
        <f t="shared" si="13"/>
        <v>0</v>
      </c>
      <c r="M38" s="43" t="b">
        <f t="shared" si="14"/>
        <v>0</v>
      </c>
      <c r="N38" s="43" t="b">
        <f t="shared" si="15"/>
        <v>0</v>
      </c>
      <c r="O38" s="26"/>
      <c r="P38" s="27"/>
      <c r="Q38" s="27"/>
    </row>
    <row r="39" spans="1:17" ht="29.25" customHeight="1" x14ac:dyDescent="0.35">
      <c r="A39" s="16">
        <v>2.5</v>
      </c>
      <c r="B39" s="155" t="s">
        <v>258</v>
      </c>
      <c r="C39" s="17"/>
      <c r="D39" s="18"/>
      <c r="E39" s="18"/>
      <c r="F39" s="18"/>
      <c r="G39" s="19"/>
      <c r="H39" s="32"/>
      <c r="I39" s="33"/>
      <c r="J39" s="33"/>
      <c r="K39" s="33"/>
      <c r="L39" s="33"/>
      <c r="M39" s="33"/>
      <c r="N39" s="33"/>
      <c r="O39" s="20"/>
      <c r="P39" s="20"/>
      <c r="Q39" s="20"/>
    </row>
    <row r="40" spans="1:17" ht="66.75" customHeight="1" x14ac:dyDescent="0.35">
      <c r="A40" s="21"/>
      <c r="B40" s="156"/>
      <c r="C40" s="36" t="s">
        <v>118</v>
      </c>
      <c r="D40" s="34" t="s">
        <v>33</v>
      </c>
      <c r="E40" s="34" t="s">
        <v>31</v>
      </c>
      <c r="F40" s="34" t="s">
        <v>32</v>
      </c>
      <c r="G40" s="34" t="s">
        <v>152</v>
      </c>
      <c r="H40" s="35"/>
      <c r="I40" s="29" t="s">
        <v>153</v>
      </c>
      <c r="J40" s="43" t="str">
        <f t="shared" ref="J40:J42" si="21">IF(K40&lt;&gt;FALSE,K40,IF(L40&lt;&gt;FALSE,L40,IF(M40&lt;&gt;FALSE,M40,IF(N40&lt;&gt;FALSE,N40,""))))</f>
        <v/>
      </c>
      <c r="K40" s="43" t="b">
        <f t="shared" ref="K40:K47" si="22">IF($H40=1,IF($I40="Low","Investigate Now",IF($I40="Medium","Investigate &amp; Improve Now",IF($I40="High","Improve Now",FALSE))))</f>
        <v>0</v>
      </c>
      <c r="L40" s="43" t="b">
        <f t="shared" ref="L40:L47" si="23">IF($H40=2,IF($I40="Low","Investigate Soon",IF($I40="Medium","Investigate &amp; Improve Soon",IF($I40="High","Improve Soon",FALSE))))</f>
        <v>0</v>
      </c>
      <c r="M40" s="43" t="b">
        <f t="shared" ref="M40:M47" si="24">IF($H40=3,IF($I40="Low","Investigate More",IF($I40="Medium","Investigate &amp; Improve More",IF($I40="High","Improve More",FALSE))))</f>
        <v>0</v>
      </c>
      <c r="N40" s="43" t="b">
        <f t="shared" si="15"/>
        <v>0</v>
      </c>
      <c r="O40" s="30"/>
      <c r="P40" s="27"/>
      <c r="Q40" s="27"/>
    </row>
    <row r="41" spans="1:17" ht="77.25" customHeight="1" x14ac:dyDescent="0.35">
      <c r="A41" s="28"/>
      <c r="B41" s="156"/>
      <c r="C41" s="36" t="s">
        <v>119</v>
      </c>
      <c r="D41" s="34" t="s">
        <v>34</v>
      </c>
      <c r="E41" s="34" t="s">
        <v>297</v>
      </c>
      <c r="F41" s="34" t="s">
        <v>35</v>
      </c>
      <c r="G41" s="34" t="s">
        <v>151</v>
      </c>
      <c r="H41" s="35"/>
      <c r="I41" s="29" t="s">
        <v>153</v>
      </c>
      <c r="J41" s="43" t="str">
        <f t="shared" si="21"/>
        <v/>
      </c>
      <c r="K41" s="43" t="b">
        <f t="shared" si="22"/>
        <v>0</v>
      </c>
      <c r="L41" s="43" t="b">
        <f t="shared" si="23"/>
        <v>0</v>
      </c>
      <c r="M41" s="43" t="b">
        <f t="shared" si="24"/>
        <v>0</v>
      </c>
      <c r="N41" s="43" t="b">
        <f t="shared" si="15"/>
        <v>0</v>
      </c>
      <c r="O41" s="30"/>
      <c r="P41" s="27"/>
      <c r="Q41" s="27"/>
    </row>
    <row r="42" spans="1:17" ht="67.5" customHeight="1" x14ac:dyDescent="0.35">
      <c r="A42" s="31"/>
      <c r="B42" s="157"/>
      <c r="C42" s="36" t="s">
        <v>120</v>
      </c>
      <c r="D42" s="34" t="s">
        <v>138</v>
      </c>
      <c r="E42" s="34" t="s">
        <v>139</v>
      </c>
      <c r="F42" s="34" t="s">
        <v>140</v>
      </c>
      <c r="G42" s="34" t="s">
        <v>141</v>
      </c>
      <c r="H42" s="35"/>
      <c r="I42" s="29" t="s">
        <v>153</v>
      </c>
      <c r="J42" s="43" t="str">
        <f t="shared" si="21"/>
        <v/>
      </c>
      <c r="K42" s="43" t="b">
        <f t="shared" si="22"/>
        <v>0</v>
      </c>
      <c r="L42" s="43" t="b">
        <f t="shared" si="23"/>
        <v>0</v>
      </c>
      <c r="M42" s="43" t="b">
        <f t="shared" si="24"/>
        <v>0</v>
      </c>
      <c r="N42" s="43" t="b">
        <f t="shared" si="15"/>
        <v>0</v>
      </c>
      <c r="O42" s="30"/>
      <c r="P42" s="27"/>
      <c r="Q42" s="27"/>
    </row>
    <row r="43" spans="1:17" ht="29.25" customHeight="1" x14ac:dyDescent="0.35">
      <c r="A43" s="74">
        <v>2.6</v>
      </c>
      <c r="B43" s="155" t="s">
        <v>259</v>
      </c>
      <c r="C43" s="17"/>
      <c r="D43" s="18"/>
      <c r="E43" s="18"/>
      <c r="F43" s="18"/>
      <c r="G43" s="19"/>
      <c r="H43" s="32"/>
      <c r="I43" s="33"/>
      <c r="J43" s="33"/>
      <c r="K43" s="33"/>
      <c r="L43" s="33"/>
      <c r="M43" s="33"/>
      <c r="N43" s="33"/>
      <c r="O43" s="20"/>
      <c r="P43" s="20"/>
      <c r="Q43" s="20"/>
    </row>
    <row r="44" spans="1:17" ht="43.5" customHeight="1" x14ac:dyDescent="0.35">
      <c r="A44" s="73"/>
      <c r="B44" s="156"/>
      <c r="C44" s="36" t="s">
        <v>121</v>
      </c>
      <c r="D44" s="34" t="s">
        <v>164</v>
      </c>
      <c r="E44" s="34" t="s">
        <v>165</v>
      </c>
      <c r="F44" s="34" t="s">
        <v>166</v>
      </c>
      <c r="G44" s="34" t="s">
        <v>167</v>
      </c>
      <c r="H44" s="24"/>
      <c r="I44" s="29" t="s">
        <v>153</v>
      </c>
      <c r="J44" s="43" t="str">
        <f t="shared" ref="J44:J47" si="25">IF(K44&lt;&gt;FALSE,K44,IF(L44&lt;&gt;FALSE,L44,IF(M44&lt;&gt;FALSE,M44,IF(N44&lt;&gt;FALSE,N44,""))))</f>
        <v/>
      </c>
      <c r="K44" s="43" t="b">
        <f t="shared" si="22"/>
        <v>0</v>
      </c>
      <c r="L44" s="43" t="b">
        <f t="shared" si="23"/>
        <v>0</v>
      </c>
      <c r="M44" s="43" t="b">
        <f t="shared" si="24"/>
        <v>0</v>
      </c>
      <c r="N44" s="43" t="b">
        <f t="shared" si="15"/>
        <v>0</v>
      </c>
      <c r="O44" s="26"/>
      <c r="P44" s="27"/>
      <c r="Q44" s="27"/>
    </row>
    <row r="45" spans="1:17" ht="48.75" customHeight="1" x14ac:dyDescent="0.35">
      <c r="A45" s="73"/>
      <c r="B45" s="156"/>
      <c r="C45" s="36" t="s">
        <v>122</v>
      </c>
      <c r="D45" s="34" t="s">
        <v>168</v>
      </c>
      <c r="E45" s="34" t="s">
        <v>169</v>
      </c>
      <c r="F45" s="34" t="s">
        <v>170</v>
      </c>
      <c r="G45" s="34" t="s">
        <v>171</v>
      </c>
      <c r="H45" s="24"/>
      <c r="I45" s="29" t="s">
        <v>153</v>
      </c>
      <c r="J45" s="43" t="str">
        <f t="shared" si="25"/>
        <v/>
      </c>
      <c r="K45" s="43" t="b">
        <f t="shared" si="22"/>
        <v>0</v>
      </c>
      <c r="L45" s="43" t="b">
        <f t="shared" si="23"/>
        <v>0</v>
      </c>
      <c r="M45" s="43" t="b">
        <f t="shared" si="24"/>
        <v>0</v>
      </c>
      <c r="N45" s="43" t="b">
        <f t="shared" si="15"/>
        <v>0</v>
      </c>
      <c r="O45" s="26"/>
      <c r="P45" s="27"/>
      <c r="Q45" s="27"/>
    </row>
    <row r="46" spans="1:17" ht="60.75" customHeight="1" x14ac:dyDescent="0.35">
      <c r="A46" s="73"/>
      <c r="B46" s="156"/>
      <c r="C46" s="36" t="s">
        <v>298</v>
      </c>
      <c r="D46" s="36" t="s">
        <v>172</v>
      </c>
      <c r="E46" s="36" t="s">
        <v>173</v>
      </c>
      <c r="F46" s="36" t="s">
        <v>174</v>
      </c>
      <c r="G46" s="36" t="s">
        <v>175</v>
      </c>
      <c r="H46" s="24"/>
      <c r="I46" s="29" t="s">
        <v>153</v>
      </c>
      <c r="J46" s="43" t="str">
        <f t="shared" si="25"/>
        <v/>
      </c>
      <c r="K46" s="43" t="b">
        <f t="shared" si="22"/>
        <v>0</v>
      </c>
      <c r="L46" s="43" t="b">
        <f t="shared" si="23"/>
        <v>0</v>
      </c>
      <c r="M46" s="43" t="b">
        <f t="shared" si="24"/>
        <v>0</v>
      </c>
      <c r="N46" s="43" t="b">
        <f t="shared" si="15"/>
        <v>0</v>
      </c>
      <c r="O46" s="26"/>
      <c r="P46" s="27"/>
      <c r="Q46" s="27"/>
    </row>
    <row r="47" spans="1:17" ht="51.75" customHeight="1" x14ac:dyDescent="0.35">
      <c r="A47" s="31"/>
      <c r="B47" s="157"/>
      <c r="C47" s="36" t="s">
        <v>236</v>
      </c>
      <c r="D47" s="34" t="s">
        <v>237</v>
      </c>
      <c r="E47" s="34" t="s">
        <v>238</v>
      </c>
      <c r="F47" s="34" t="s">
        <v>239</v>
      </c>
      <c r="G47" s="34" t="s">
        <v>240</v>
      </c>
      <c r="H47" s="24"/>
      <c r="I47" s="29" t="s">
        <v>153</v>
      </c>
      <c r="J47" s="43" t="str">
        <f t="shared" si="25"/>
        <v/>
      </c>
      <c r="K47" s="43" t="b">
        <f t="shared" si="22"/>
        <v>0</v>
      </c>
      <c r="L47" s="43" t="b">
        <f t="shared" si="23"/>
        <v>0</v>
      </c>
      <c r="M47" s="43" t="b">
        <f t="shared" si="24"/>
        <v>0</v>
      </c>
      <c r="N47" s="43" t="b">
        <f t="shared" si="15"/>
        <v>0</v>
      </c>
      <c r="O47" s="26"/>
      <c r="P47" s="27"/>
      <c r="Q47" s="27"/>
    </row>
    <row r="48" spans="1:17" s="51" customFormat="1" ht="21.75" customHeight="1" x14ac:dyDescent="0.35">
      <c r="A48" s="158" t="s">
        <v>260</v>
      </c>
      <c r="B48" s="159"/>
      <c r="C48" s="160"/>
      <c r="D48" s="150"/>
      <c r="E48" s="151"/>
      <c r="F48" s="151"/>
      <c r="G48" s="9"/>
      <c r="H48" s="151"/>
      <c r="I48" s="151"/>
      <c r="J48" s="151"/>
      <c r="K48" s="10"/>
      <c r="L48" s="10"/>
      <c r="M48" s="10"/>
      <c r="N48" s="10"/>
      <c r="O48" s="151"/>
      <c r="P48" s="151"/>
      <c r="Q48" s="152"/>
    </row>
    <row r="49" spans="1:17" s="54" customFormat="1" ht="28.5" customHeight="1" x14ac:dyDescent="0.35">
      <c r="A49" s="11"/>
      <c r="B49" s="12" t="s">
        <v>3</v>
      </c>
      <c r="C49" s="12" t="s">
        <v>4</v>
      </c>
      <c r="D49" s="12">
        <v>1</v>
      </c>
      <c r="E49" s="12">
        <v>2</v>
      </c>
      <c r="F49" s="12">
        <v>3</v>
      </c>
      <c r="G49" s="12">
        <v>4</v>
      </c>
      <c r="H49" s="12" t="s">
        <v>0</v>
      </c>
      <c r="I49" s="13" t="s">
        <v>8</v>
      </c>
      <c r="J49" s="13" t="s">
        <v>16</v>
      </c>
      <c r="K49" s="14"/>
      <c r="L49" s="14"/>
      <c r="M49" s="14"/>
      <c r="N49" s="14"/>
      <c r="O49" s="15" t="s">
        <v>11</v>
      </c>
      <c r="P49" s="12" t="s">
        <v>12</v>
      </c>
      <c r="Q49" s="12" t="s">
        <v>13</v>
      </c>
    </row>
    <row r="50" spans="1:17" ht="29.25" customHeight="1" x14ac:dyDescent="0.35">
      <c r="A50" s="16">
        <v>3.1</v>
      </c>
      <c r="B50" s="155" t="s">
        <v>261</v>
      </c>
      <c r="C50" s="17"/>
      <c r="D50" s="18"/>
      <c r="E50" s="18"/>
      <c r="F50" s="18"/>
      <c r="G50" s="19"/>
      <c r="H50" s="17"/>
      <c r="I50" s="20"/>
      <c r="J50" s="20"/>
      <c r="K50" s="20"/>
      <c r="L50" s="20"/>
      <c r="M50" s="20"/>
      <c r="N50" s="20"/>
      <c r="O50" s="20"/>
      <c r="P50" s="20"/>
      <c r="Q50" s="20"/>
    </row>
    <row r="51" spans="1:17" ht="60.75" customHeight="1" x14ac:dyDescent="0.35">
      <c r="A51" s="28"/>
      <c r="B51" s="156"/>
      <c r="C51" s="36" t="s">
        <v>67</v>
      </c>
      <c r="D51" s="36" t="s">
        <v>28</v>
      </c>
      <c r="E51" s="36" t="s">
        <v>49</v>
      </c>
      <c r="F51" s="36" t="s">
        <v>50</v>
      </c>
      <c r="G51" s="36" t="s">
        <v>51</v>
      </c>
      <c r="H51" s="35"/>
      <c r="I51" s="40" t="s">
        <v>153</v>
      </c>
      <c r="J51" s="43" t="str">
        <f t="shared" ref="J51:J56" si="26">IF(K51&lt;&gt;FALSE,K51,IF(L51&lt;&gt;FALSE,L51,IF(M51&lt;&gt;FALSE,M51,IF(N51&lt;&gt;FALSE,N51,""))))</f>
        <v/>
      </c>
      <c r="K51" s="43" t="b">
        <f>IF($H51=1,IF($I51="Low","Investigate Now",IF($I51="Medium","Investigate &amp; Improve Now",IF($I51="High","Improve Now",FALSE))))</f>
        <v>0</v>
      </c>
      <c r="L51" s="43" t="b">
        <f t="shared" ref="L51:L56" si="27">IF($H51=2,IF($I51="Low","Investigate Soon",IF($I51="Medium","Investigate &amp; Improve Soon",IF($I51="High","Improve Soon",FALSE))))</f>
        <v>0</v>
      </c>
      <c r="M51" s="43" t="b">
        <f>IF($H51=3,IF($I51="Low","Investigate More",IF($I51="Medium","Investigate &amp; Improve More",IF($I51="High","Improve More",FALSE))))</f>
        <v>0</v>
      </c>
      <c r="N51" s="43" t="b">
        <f t="shared" ref="N51:N68" si="28">IF($H51=4,IF($I51="Low","Communicate",IF($I51="Medium","Communicate &amp; Maintain",IF($I51="High","Maintain",FALSE))))</f>
        <v>0</v>
      </c>
      <c r="O51" s="30"/>
      <c r="P51" s="27"/>
      <c r="Q51" s="27"/>
    </row>
    <row r="52" spans="1:17" ht="67.5" customHeight="1" x14ac:dyDescent="0.35">
      <c r="A52" s="28"/>
      <c r="B52" s="156"/>
      <c r="C52" s="36" t="s">
        <v>68</v>
      </c>
      <c r="D52" s="36" t="s">
        <v>27</v>
      </c>
      <c r="E52" s="36" t="s">
        <v>52</v>
      </c>
      <c r="F52" s="36" t="s">
        <v>53</v>
      </c>
      <c r="G52" s="36" t="s">
        <v>54</v>
      </c>
      <c r="H52" s="24"/>
      <c r="I52" s="29" t="s">
        <v>153</v>
      </c>
      <c r="J52" s="43" t="str">
        <f t="shared" si="26"/>
        <v/>
      </c>
      <c r="K52" s="43" t="b">
        <f t="shared" ref="K52:K56" si="29">IF($H52=1,IF($I52="Low","Investigate Now",IF($I52="Medium","Investigate &amp; Improve Now",IF($I52="High","Improve Now",FALSE))))</f>
        <v>0</v>
      </c>
      <c r="L52" s="43" t="b">
        <f t="shared" si="27"/>
        <v>0</v>
      </c>
      <c r="M52" s="43" t="b">
        <f t="shared" ref="M52:M56" si="30">IF($H52=3,IF($I52="Low","Investigate More",IF($I52="Medium","Investigate &amp; Improve More",IF($I52="High","Improve More",FALSE))))</f>
        <v>0</v>
      </c>
      <c r="N52" s="43" t="b">
        <f t="shared" si="28"/>
        <v>0</v>
      </c>
      <c r="O52" s="30"/>
      <c r="P52" s="27"/>
      <c r="Q52" s="27"/>
    </row>
    <row r="53" spans="1:17" ht="77.25" customHeight="1" x14ac:dyDescent="0.35">
      <c r="A53" s="28"/>
      <c r="B53" s="156"/>
      <c r="C53" s="22" t="s">
        <v>154</v>
      </c>
      <c r="D53" s="36" t="s">
        <v>80</v>
      </c>
      <c r="E53" s="36" t="s">
        <v>81</v>
      </c>
      <c r="F53" s="36" t="s">
        <v>82</v>
      </c>
      <c r="G53" s="36" t="s">
        <v>83</v>
      </c>
      <c r="H53" s="24"/>
      <c r="I53" s="29" t="s">
        <v>153</v>
      </c>
      <c r="J53" s="43" t="str">
        <f t="shared" si="26"/>
        <v/>
      </c>
      <c r="K53" s="43" t="b">
        <f t="shared" si="29"/>
        <v>0</v>
      </c>
      <c r="L53" s="43" t="b">
        <f t="shared" si="27"/>
        <v>0</v>
      </c>
      <c r="M53" s="43" t="b">
        <f t="shared" si="30"/>
        <v>0</v>
      </c>
      <c r="N53" s="43" t="b">
        <f t="shared" si="28"/>
        <v>0</v>
      </c>
      <c r="O53" s="30"/>
      <c r="P53" s="27"/>
      <c r="Q53" s="27"/>
    </row>
    <row r="54" spans="1:17" ht="67.5" customHeight="1" x14ac:dyDescent="0.35">
      <c r="A54" s="28"/>
      <c r="B54" s="156"/>
      <c r="C54" s="22" t="s">
        <v>69</v>
      </c>
      <c r="D54" s="36" t="s">
        <v>84</v>
      </c>
      <c r="E54" s="36" t="s">
        <v>85</v>
      </c>
      <c r="F54" s="36" t="s">
        <v>86</v>
      </c>
      <c r="G54" s="36" t="s">
        <v>87</v>
      </c>
      <c r="H54" s="24"/>
      <c r="I54" s="29" t="s">
        <v>153</v>
      </c>
      <c r="J54" s="43" t="str">
        <f t="shared" si="26"/>
        <v/>
      </c>
      <c r="K54" s="43" t="b">
        <f t="shared" si="29"/>
        <v>0</v>
      </c>
      <c r="L54" s="43" t="b">
        <f t="shared" si="27"/>
        <v>0</v>
      </c>
      <c r="M54" s="43" t="b">
        <f t="shared" si="30"/>
        <v>0</v>
      </c>
      <c r="N54" s="43" t="b">
        <f t="shared" si="28"/>
        <v>0</v>
      </c>
      <c r="O54" s="30"/>
      <c r="P54" s="27"/>
      <c r="Q54" s="27"/>
    </row>
    <row r="55" spans="1:17" ht="67.5" customHeight="1" x14ac:dyDescent="0.35">
      <c r="A55" s="28"/>
      <c r="B55" s="156"/>
      <c r="C55" s="22" t="s">
        <v>70</v>
      </c>
      <c r="D55" s="36" t="s">
        <v>57</v>
      </c>
      <c r="E55" s="36" t="s">
        <v>58</v>
      </c>
      <c r="F55" s="36" t="s">
        <v>59</v>
      </c>
      <c r="G55" s="36" t="s">
        <v>60</v>
      </c>
      <c r="H55" s="24"/>
      <c r="I55" s="29" t="s">
        <v>153</v>
      </c>
      <c r="J55" s="43" t="str">
        <f t="shared" si="26"/>
        <v/>
      </c>
      <c r="K55" s="43" t="b">
        <f t="shared" si="29"/>
        <v>0</v>
      </c>
      <c r="L55" s="43" t="b">
        <f t="shared" si="27"/>
        <v>0</v>
      </c>
      <c r="M55" s="43" t="b">
        <f t="shared" si="30"/>
        <v>0</v>
      </c>
      <c r="N55" s="43" t="b">
        <f t="shared" si="28"/>
        <v>0</v>
      </c>
      <c r="O55" s="30"/>
      <c r="P55" s="27"/>
      <c r="Q55" s="27"/>
    </row>
    <row r="56" spans="1:17" ht="64.5" customHeight="1" x14ac:dyDescent="0.35">
      <c r="A56" s="31"/>
      <c r="B56" s="157"/>
      <c r="C56" s="36" t="s">
        <v>71</v>
      </c>
      <c r="D56" s="36" t="s">
        <v>61</v>
      </c>
      <c r="E56" s="36" t="s">
        <v>62</v>
      </c>
      <c r="F56" s="36" t="s">
        <v>63</v>
      </c>
      <c r="G56" s="36" t="s">
        <v>64</v>
      </c>
      <c r="H56" s="24"/>
      <c r="I56" s="29" t="s">
        <v>153</v>
      </c>
      <c r="J56" s="43" t="str">
        <f t="shared" si="26"/>
        <v/>
      </c>
      <c r="K56" s="43" t="b">
        <f t="shared" si="29"/>
        <v>0</v>
      </c>
      <c r="L56" s="43" t="b">
        <f t="shared" si="27"/>
        <v>0</v>
      </c>
      <c r="M56" s="43" t="b">
        <f t="shared" si="30"/>
        <v>0</v>
      </c>
      <c r="N56" s="43" t="b">
        <f t="shared" si="28"/>
        <v>0</v>
      </c>
      <c r="O56" s="30"/>
      <c r="P56" s="27"/>
      <c r="Q56" s="27"/>
    </row>
    <row r="57" spans="1:17" ht="26.25" customHeight="1" x14ac:dyDescent="0.35">
      <c r="A57" s="16">
        <v>3.2</v>
      </c>
      <c r="B57" s="155" t="s">
        <v>262</v>
      </c>
      <c r="C57" s="17"/>
      <c r="D57" s="18"/>
      <c r="E57" s="18"/>
      <c r="F57" s="18"/>
      <c r="G57" s="19"/>
      <c r="H57" s="32"/>
      <c r="I57" s="33"/>
      <c r="J57" s="33"/>
      <c r="K57" s="33"/>
      <c r="L57" s="33"/>
      <c r="M57" s="33"/>
      <c r="N57" s="33"/>
      <c r="O57" s="20"/>
      <c r="P57" s="20"/>
      <c r="Q57" s="20"/>
    </row>
    <row r="58" spans="1:17" ht="67.5" customHeight="1" x14ac:dyDescent="0.35">
      <c r="A58" s="28"/>
      <c r="B58" s="156"/>
      <c r="C58" s="22" t="s">
        <v>72</v>
      </c>
      <c r="D58" s="36" t="s">
        <v>88</v>
      </c>
      <c r="E58" s="36" t="s">
        <v>124</v>
      </c>
      <c r="F58" s="36" t="s">
        <v>89</v>
      </c>
      <c r="G58" s="36" t="s">
        <v>90</v>
      </c>
      <c r="H58" s="35"/>
      <c r="I58" s="29" t="s">
        <v>153</v>
      </c>
      <c r="J58" s="43" t="str">
        <f t="shared" ref="J58:J64" si="31">IF(K58&lt;&gt;FALSE,K58,IF(L58&lt;&gt;FALSE,L58,IF(M58&lt;&gt;FALSE,M58,IF(N58&lt;&gt;FALSE,N58,""))))</f>
        <v/>
      </c>
      <c r="K58" s="43" t="b">
        <f t="shared" ref="K58" si="32">IF($H58=1,IF($I58="Low","Investigate Now",IF($I58="Medium","Investigate &amp; Improve Now",IF($I58="High","Improve Now",FALSE))))</f>
        <v>0</v>
      </c>
      <c r="L58" s="43" t="b">
        <f t="shared" ref="L58:L64" si="33">IF($H58=2,IF($I58="Low","Investigate Soon",IF($I58="Medium","Investigate &amp; Improve Soon",IF($I58="High","Improve Soon",FALSE))))</f>
        <v>0</v>
      </c>
      <c r="M58" s="43" t="b">
        <f t="shared" ref="M58:M64" si="34">IF($H58=3,IF($I58="Low","Investigate More",IF($I58="Medium","Investigate &amp; Improve More",IF($I58="High","Improve More",FALSE))))</f>
        <v>0</v>
      </c>
      <c r="N58" s="43" t="b">
        <f t="shared" si="28"/>
        <v>0</v>
      </c>
      <c r="O58" s="30"/>
      <c r="P58" s="27"/>
      <c r="Q58" s="27"/>
    </row>
    <row r="59" spans="1:17" ht="75" customHeight="1" x14ac:dyDescent="0.35">
      <c r="A59" s="28"/>
      <c r="B59" s="156"/>
      <c r="C59" s="22" t="s">
        <v>73</v>
      </c>
      <c r="D59" s="36" t="s">
        <v>91</v>
      </c>
      <c r="E59" s="36" t="s">
        <v>92</v>
      </c>
      <c r="F59" s="36" t="s">
        <v>93</v>
      </c>
      <c r="G59" s="36" t="s">
        <v>94</v>
      </c>
      <c r="H59" s="24"/>
      <c r="I59" s="29" t="s">
        <v>153</v>
      </c>
      <c r="J59" s="43" t="str">
        <f t="shared" si="31"/>
        <v/>
      </c>
      <c r="K59" s="43" t="b">
        <f>IF($H59=1,IF($I59="Low","Investigate Now",IF($I59="Medium","Investigate &amp; Improve Now",IF($I59="High","Improve Now",FALSE))))</f>
        <v>0</v>
      </c>
      <c r="L59" s="43" t="b">
        <f t="shared" si="33"/>
        <v>0</v>
      </c>
      <c r="M59" s="43" t="b">
        <f t="shared" si="34"/>
        <v>0</v>
      </c>
      <c r="N59" s="43" t="b">
        <f t="shared" si="28"/>
        <v>0</v>
      </c>
      <c r="O59" s="30"/>
      <c r="P59" s="27"/>
      <c r="Q59" s="27"/>
    </row>
    <row r="60" spans="1:17" ht="75.75" customHeight="1" x14ac:dyDescent="0.35">
      <c r="A60" s="28"/>
      <c r="B60" s="156"/>
      <c r="C60" s="22" t="s">
        <v>74</v>
      </c>
      <c r="D60" s="36" t="s">
        <v>125</v>
      </c>
      <c r="E60" s="36" t="s">
        <v>126</v>
      </c>
      <c r="F60" s="36" t="s">
        <v>127</v>
      </c>
      <c r="G60" s="36" t="s">
        <v>128</v>
      </c>
      <c r="H60" s="24"/>
      <c r="I60" s="29" t="s">
        <v>153</v>
      </c>
      <c r="J60" s="43" t="str">
        <f t="shared" si="31"/>
        <v/>
      </c>
      <c r="K60" s="43" t="b">
        <f t="shared" ref="K60:K62" si="35">IF($H60=1,IF($I60="Low","Investigate Now",IF($I60="Medium","Investigate &amp; Improve Now",IF($I60="High","Improve Now",FALSE))))</f>
        <v>0</v>
      </c>
      <c r="L60" s="43" t="b">
        <f t="shared" si="33"/>
        <v>0</v>
      </c>
      <c r="M60" s="43" t="b">
        <f t="shared" si="34"/>
        <v>0</v>
      </c>
      <c r="N60" s="43" t="b">
        <f t="shared" si="28"/>
        <v>0</v>
      </c>
      <c r="O60" s="30"/>
      <c r="P60" s="27"/>
      <c r="Q60" s="27"/>
    </row>
    <row r="61" spans="1:17" ht="78.75" customHeight="1" x14ac:dyDescent="0.35">
      <c r="A61" s="28"/>
      <c r="B61" s="156"/>
      <c r="C61" s="22" t="s">
        <v>299</v>
      </c>
      <c r="D61" s="36" t="s">
        <v>99</v>
      </c>
      <c r="E61" s="36" t="s">
        <v>100</v>
      </c>
      <c r="F61" s="36" t="s">
        <v>101</v>
      </c>
      <c r="G61" s="36" t="s">
        <v>102</v>
      </c>
      <c r="H61" s="24"/>
      <c r="I61" s="29" t="s">
        <v>153</v>
      </c>
      <c r="J61" s="43" t="str">
        <f t="shared" si="31"/>
        <v/>
      </c>
      <c r="K61" s="43" t="b">
        <f t="shared" si="35"/>
        <v>0</v>
      </c>
      <c r="L61" s="43" t="b">
        <f t="shared" si="33"/>
        <v>0</v>
      </c>
      <c r="M61" s="43" t="b">
        <f t="shared" si="34"/>
        <v>0</v>
      </c>
      <c r="N61" s="43" t="b">
        <f t="shared" si="28"/>
        <v>0</v>
      </c>
      <c r="O61" s="30"/>
      <c r="P61" s="27"/>
      <c r="Q61" s="27"/>
    </row>
    <row r="62" spans="1:17" ht="78" customHeight="1" x14ac:dyDescent="0.35">
      <c r="A62" s="28"/>
      <c r="B62" s="156"/>
      <c r="C62" s="22" t="s">
        <v>75</v>
      </c>
      <c r="D62" s="36" t="s">
        <v>300</v>
      </c>
      <c r="E62" s="36" t="s">
        <v>301</v>
      </c>
      <c r="F62" s="36" t="s">
        <v>302</v>
      </c>
      <c r="G62" s="36" t="s">
        <v>303</v>
      </c>
      <c r="H62" s="24"/>
      <c r="I62" s="29" t="s">
        <v>153</v>
      </c>
      <c r="J62" s="43" t="str">
        <f t="shared" si="31"/>
        <v/>
      </c>
      <c r="K62" s="43" t="b">
        <f t="shared" si="35"/>
        <v>0</v>
      </c>
      <c r="L62" s="43" t="b">
        <f t="shared" si="33"/>
        <v>0</v>
      </c>
      <c r="M62" s="43" t="b">
        <f t="shared" si="34"/>
        <v>0</v>
      </c>
      <c r="N62" s="43" t="b">
        <f t="shared" si="28"/>
        <v>0</v>
      </c>
      <c r="O62" s="30"/>
      <c r="P62" s="27"/>
      <c r="Q62" s="27"/>
    </row>
    <row r="63" spans="1:17" ht="94.5" customHeight="1" x14ac:dyDescent="0.35">
      <c r="A63" s="28"/>
      <c r="B63" s="156"/>
      <c r="C63" s="22" t="s">
        <v>76</v>
      </c>
      <c r="D63" s="36" t="s">
        <v>206</v>
      </c>
      <c r="E63" s="36" t="s">
        <v>207</v>
      </c>
      <c r="F63" s="36" t="s">
        <v>208</v>
      </c>
      <c r="G63" s="36" t="s">
        <v>209</v>
      </c>
      <c r="H63" s="24"/>
      <c r="I63" s="29" t="s">
        <v>153</v>
      </c>
      <c r="J63" s="43" t="str">
        <f t="shared" si="31"/>
        <v/>
      </c>
      <c r="K63" s="43" t="b">
        <f>IF($H63=1,IF($I63="Low","Investigate Now",IF($I63="Medium","Investigate &amp; Improve Now",IF($I63="High","Improve Now",FALSE))))</f>
        <v>0</v>
      </c>
      <c r="L63" s="43" t="b">
        <f t="shared" si="33"/>
        <v>0</v>
      </c>
      <c r="M63" s="43" t="b">
        <f t="shared" si="34"/>
        <v>0</v>
      </c>
      <c r="N63" s="43" t="b">
        <f t="shared" si="28"/>
        <v>0</v>
      </c>
      <c r="O63" s="30"/>
      <c r="P63" s="27"/>
      <c r="Q63" s="27"/>
    </row>
    <row r="64" spans="1:17" ht="89.25" customHeight="1" x14ac:dyDescent="0.35">
      <c r="A64" s="28"/>
      <c r="B64" s="157"/>
      <c r="C64" s="82" t="s">
        <v>77</v>
      </c>
      <c r="D64" s="36" t="s">
        <v>95</v>
      </c>
      <c r="E64" s="36" t="s">
        <v>96</v>
      </c>
      <c r="F64" s="36" t="s">
        <v>97</v>
      </c>
      <c r="G64" s="36" t="s">
        <v>98</v>
      </c>
      <c r="H64" s="24"/>
      <c r="I64" s="29" t="s">
        <v>153</v>
      </c>
      <c r="J64" s="43" t="str">
        <f t="shared" si="31"/>
        <v/>
      </c>
      <c r="K64" s="43" t="b">
        <f>IF($H64=1,IF($I64="Low","Investigate Now",IF($I64="Medium","Investigate &amp; Improve Now",IF($I64="High","Improve Now",FALSE))))</f>
        <v>0</v>
      </c>
      <c r="L64" s="43" t="b">
        <f t="shared" si="33"/>
        <v>0</v>
      </c>
      <c r="M64" s="43" t="b">
        <f t="shared" si="34"/>
        <v>0</v>
      </c>
      <c r="N64" s="43" t="b">
        <f t="shared" si="28"/>
        <v>0</v>
      </c>
      <c r="O64" s="30"/>
      <c r="P64" s="27"/>
      <c r="Q64" s="27"/>
    </row>
    <row r="65" spans="1:17" ht="27" customHeight="1" x14ac:dyDescent="0.35">
      <c r="A65" s="16">
        <v>3.3</v>
      </c>
      <c r="B65" s="155" t="s">
        <v>263</v>
      </c>
      <c r="C65" s="17"/>
      <c r="D65" s="18"/>
      <c r="E65" s="18"/>
      <c r="F65" s="18"/>
      <c r="G65" s="19"/>
      <c r="H65" s="32"/>
      <c r="I65" s="33"/>
      <c r="J65" s="20"/>
      <c r="K65" s="20"/>
      <c r="L65" s="20"/>
      <c r="M65" s="20"/>
      <c r="N65" s="20"/>
      <c r="O65" s="20"/>
      <c r="P65" s="20"/>
      <c r="Q65" s="20"/>
    </row>
    <row r="66" spans="1:17" ht="65.25" customHeight="1" x14ac:dyDescent="0.35">
      <c r="A66" s="28"/>
      <c r="B66" s="156"/>
      <c r="C66" s="22" t="s">
        <v>65</v>
      </c>
      <c r="D66" s="36" t="s">
        <v>103</v>
      </c>
      <c r="E66" s="36" t="s">
        <v>104</v>
      </c>
      <c r="F66" s="36" t="s">
        <v>105</v>
      </c>
      <c r="G66" s="36" t="s">
        <v>106</v>
      </c>
      <c r="H66" s="24"/>
      <c r="I66" s="29" t="s">
        <v>153</v>
      </c>
      <c r="J66" s="43" t="str">
        <f t="shared" ref="J66:J68" si="36">IF(K66&lt;&gt;FALSE,K66,IF(L66&lt;&gt;FALSE,L66,IF(M66&lt;&gt;FALSE,M66,IF(N66&lt;&gt;FALSE,N66,""))))</f>
        <v/>
      </c>
      <c r="K66" s="43" t="b">
        <f t="shared" ref="K66:K68" si="37">IF($H66=1,IF($I66="Low","Investigate Now",IF($I66="Medium","Investigate &amp; Improve Now",IF($I66="High","Improve Now",FALSE))))</f>
        <v>0</v>
      </c>
      <c r="L66" s="43" t="b">
        <f t="shared" ref="L66:L68" si="38">IF($H66=2,IF($I66="Low","Investigate Soon",IF($I66="Medium","Investigate &amp; Improve Soon",IF($I66="High","Improve Soon",FALSE))))</f>
        <v>0</v>
      </c>
      <c r="M66" s="43" t="b">
        <f t="shared" ref="M66:M68" si="39">IF($H66=3,IF($I66="Low","Investigate More",IF($I66="Medium","Investigate &amp; Improve More",IF($I66="High","Improve More",FALSE))))</f>
        <v>0</v>
      </c>
      <c r="N66" s="43" t="b">
        <f t="shared" si="28"/>
        <v>0</v>
      </c>
      <c r="O66" s="30"/>
      <c r="P66" s="27"/>
      <c r="Q66" s="27"/>
    </row>
    <row r="67" spans="1:17" ht="64.5" customHeight="1" x14ac:dyDescent="0.35">
      <c r="A67" s="28"/>
      <c r="B67" s="156"/>
      <c r="C67" s="36" t="s">
        <v>66</v>
      </c>
      <c r="D67" s="36" t="s">
        <v>107</v>
      </c>
      <c r="E67" s="36" t="s">
        <v>108</v>
      </c>
      <c r="F67" s="36" t="s">
        <v>109</v>
      </c>
      <c r="G67" s="36" t="s">
        <v>110</v>
      </c>
      <c r="H67" s="35"/>
      <c r="I67" s="40" t="s">
        <v>153</v>
      </c>
      <c r="J67" s="43" t="str">
        <f t="shared" si="36"/>
        <v/>
      </c>
      <c r="K67" s="43" t="b">
        <f t="shared" si="37"/>
        <v>0</v>
      </c>
      <c r="L67" s="43" t="b">
        <f t="shared" si="38"/>
        <v>0</v>
      </c>
      <c r="M67" s="43" t="b">
        <f t="shared" si="39"/>
        <v>0</v>
      </c>
      <c r="N67" s="43" t="b">
        <f t="shared" si="28"/>
        <v>0</v>
      </c>
      <c r="O67" s="37"/>
      <c r="P67" s="42"/>
      <c r="Q67" s="36"/>
    </row>
    <row r="68" spans="1:17" ht="70.5" customHeight="1" x14ac:dyDescent="0.35">
      <c r="A68" s="28"/>
      <c r="B68" s="157"/>
      <c r="C68" s="36" t="s">
        <v>214</v>
      </c>
      <c r="D68" s="36" t="s">
        <v>210</v>
      </c>
      <c r="E68" s="36" t="s">
        <v>211</v>
      </c>
      <c r="F68" s="36" t="s">
        <v>212</v>
      </c>
      <c r="G68" s="36" t="s">
        <v>213</v>
      </c>
      <c r="H68" s="35"/>
      <c r="I68" s="40" t="s">
        <v>153</v>
      </c>
      <c r="J68" s="43" t="str">
        <f t="shared" si="36"/>
        <v/>
      </c>
      <c r="K68" s="43" t="b">
        <f t="shared" si="37"/>
        <v>0</v>
      </c>
      <c r="L68" s="43" t="b">
        <f t="shared" si="38"/>
        <v>0</v>
      </c>
      <c r="M68" s="43" t="b">
        <f t="shared" si="39"/>
        <v>0</v>
      </c>
      <c r="N68" s="43" t="b">
        <f t="shared" si="28"/>
        <v>0</v>
      </c>
      <c r="O68" s="37"/>
      <c r="P68" s="42"/>
      <c r="Q68" s="36"/>
    </row>
    <row r="69" spans="1:17" s="51" customFormat="1" ht="21.75" customHeight="1" x14ac:dyDescent="0.35">
      <c r="A69" s="158" t="s">
        <v>264</v>
      </c>
      <c r="B69" s="159"/>
      <c r="C69" s="160"/>
      <c r="D69" s="150"/>
      <c r="E69" s="151"/>
      <c r="F69" s="151"/>
      <c r="G69" s="9"/>
      <c r="H69" s="151"/>
      <c r="I69" s="151"/>
      <c r="J69" s="151"/>
      <c r="K69" s="10"/>
      <c r="L69" s="10"/>
      <c r="M69" s="10"/>
      <c r="N69" s="10"/>
      <c r="O69" s="151"/>
      <c r="P69" s="151"/>
      <c r="Q69" s="152"/>
    </row>
    <row r="70" spans="1:17" s="54" customFormat="1" ht="28.5" customHeight="1" x14ac:dyDescent="0.35">
      <c r="A70" s="11"/>
      <c r="B70" s="12" t="s">
        <v>5</v>
      </c>
      <c r="C70" s="12" t="s">
        <v>6</v>
      </c>
      <c r="D70" s="12">
        <v>1</v>
      </c>
      <c r="E70" s="12">
        <v>2</v>
      </c>
      <c r="F70" s="12">
        <v>3</v>
      </c>
      <c r="G70" s="12">
        <v>4</v>
      </c>
      <c r="H70" s="12" t="s">
        <v>0</v>
      </c>
      <c r="I70" s="13" t="s">
        <v>8</v>
      </c>
      <c r="J70" s="13" t="s">
        <v>16</v>
      </c>
      <c r="K70" s="14"/>
      <c r="L70" s="14"/>
      <c r="M70" s="14"/>
      <c r="N70" s="14"/>
      <c r="O70" s="15" t="s">
        <v>11</v>
      </c>
      <c r="P70" s="12" t="s">
        <v>12</v>
      </c>
      <c r="Q70" s="12" t="s">
        <v>13</v>
      </c>
    </row>
    <row r="71" spans="1:17" ht="27.75" customHeight="1" x14ac:dyDescent="0.35">
      <c r="A71" s="38" t="s">
        <v>25</v>
      </c>
      <c r="B71" s="155" t="s">
        <v>43</v>
      </c>
      <c r="C71" s="17"/>
      <c r="D71" s="18"/>
      <c r="E71" s="18"/>
      <c r="F71" s="18"/>
      <c r="G71" s="19"/>
      <c r="H71" s="32"/>
      <c r="I71" s="33"/>
      <c r="J71" s="20"/>
      <c r="K71" s="20"/>
      <c r="L71" s="20"/>
      <c r="M71" s="20"/>
      <c r="N71" s="20"/>
      <c r="O71" s="20"/>
      <c r="P71" s="20"/>
      <c r="Q71" s="20"/>
    </row>
    <row r="72" spans="1:17" ht="69" customHeight="1" x14ac:dyDescent="0.35">
      <c r="A72" s="28"/>
      <c r="B72" s="156"/>
      <c r="C72" s="36" t="s">
        <v>44</v>
      </c>
      <c r="D72" s="36" t="s">
        <v>304</v>
      </c>
      <c r="E72" s="36" t="s">
        <v>306</v>
      </c>
      <c r="F72" s="36" t="s">
        <v>307</v>
      </c>
      <c r="G72" s="36" t="s">
        <v>308</v>
      </c>
      <c r="H72" s="35"/>
      <c r="I72" s="29" t="s">
        <v>153</v>
      </c>
      <c r="J72" s="43" t="str">
        <f t="shared" ref="J72:J73" si="40">IF(K72&lt;&gt;FALSE,K72,IF(L72&lt;&gt;FALSE,L72,IF(M72&lt;&gt;FALSE,M72,IF(N72&lt;&gt;FALSE,N72,""))))</f>
        <v/>
      </c>
      <c r="K72" s="43" t="b">
        <f t="shared" ref="K72:K73" si="41">IF($H72=1,IF($I72="Low","Investigate Now",IF($I72="Medium","Investigate &amp; Improve Now",IF($I72="High","Improve Now",FALSE))))</f>
        <v>0</v>
      </c>
      <c r="L72" s="43" t="b">
        <f t="shared" ref="L72:L73" si="42">IF($H72=2,IF($I72="Low","Investigate Soon",IF($I72="Medium","Investigate &amp; Improve Soon",IF($I72="High","Improve Soon",FALSE))))</f>
        <v>0</v>
      </c>
      <c r="M72" s="43" t="b">
        <f t="shared" ref="M72:M73" si="43">IF($H72=3,IF($I72="Low","Investigate More",IF($I72="Medium","Investigate &amp; Improve More",IF($I72="High","Improve More",FALSE))))</f>
        <v>0</v>
      </c>
      <c r="N72" s="43" t="b">
        <f t="shared" ref="N72:N78" si="44">IF($H72=4,IF($I72="Low","Communicate",IF($I72="Medium","Communicate &amp; Maintain",IF($I72="High","Maintain",FALSE))))</f>
        <v>0</v>
      </c>
      <c r="O72" s="30"/>
      <c r="P72" s="27"/>
      <c r="Q72" s="36"/>
    </row>
    <row r="73" spans="1:17" ht="53.25" customHeight="1" x14ac:dyDescent="0.35">
      <c r="A73" s="28"/>
      <c r="B73" s="157"/>
      <c r="C73" s="36" t="s">
        <v>45</v>
      </c>
      <c r="D73" s="36" t="s">
        <v>305</v>
      </c>
      <c r="E73" s="36" t="s">
        <v>176</v>
      </c>
      <c r="F73" s="36" t="s">
        <v>177</v>
      </c>
      <c r="G73" s="36" t="s">
        <v>178</v>
      </c>
      <c r="H73" s="35"/>
      <c r="I73" s="29" t="s">
        <v>153</v>
      </c>
      <c r="J73" s="43" t="str">
        <f t="shared" si="40"/>
        <v/>
      </c>
      <c r="K73" s="43" t="b">
        <f t="shared" si="41"/>
        <v>0</v>
      </c>
      <c r="L73" s="43" t="b">
        <f t="shared" si="42"/>
        <v>0</v>
      </c>
      <c r="M73" s="43" t="b">
        <f t="shared" si="43"/>
        <v>0</v>
      </c>
      <c r="N73" s="43" t="b">
        <f t="shared" si="44"/>
        <v>0</v>
      </c>
      <c r="O73" s="30"/>
      <c r="P73" s="27"/>
      <c r="Q73" s="36"/>
    </row>
    <row r="74" spans="1:17" ht="27.75" customHeight="1" x14ac:dyDescent="0.35">
      <c r="A74" s="38" t="s">
        <v>26</v>
      </c>
      <c r="B74" s="156" t="s">
        <v>7</v>
      </c>
      <c r="C74" s="17"/>
      <c r="D74" s="18"/>
      <c r="E74" s="18"/>
      <c r="F74" s="18"/>
      <c r="G74" s="19"/>
      <c r="H74" s="32"/>
      <c r="I74" s="33"/>
      <c r="J74" s="33"/>
      <c r="K74" s="33"/>
      <c r="L74" s="33"/>
      <c r="M74" s="33"/>
      <c r="N74" s="33"/>
      <c r="O74" s="20"/>
      <c r="P74" s="20"/>
      <c r="Q74" s="20"/>
    </row>
    <row r="75" spans="1:17" ht="67.5" customHeight="1" x14ac:dyDescent="0.35">
      <c r="A75" s="28"/>
      <c r="B75" s="156"/>
      <c r="C75" s="22" t="s">
        <v>46</v>
      </c>
      <c r="D75" s="36" t="s">
        <v>179</v>
      </c>
      <c r="E75" s="36" t="s">
        <v>180</v>
      </c>
      <c r="F75" s="36" t="s">
        <v>181</v>
      </c>
      <c r="G75" s="36" t="s">
        <v>309</v>
      </c>
      <c r="H75" s="35"/>
      <c r="I75" s="29" t="s">
        <v>153</v>
      </c>
      <c r="J75" s="43" t="str">
        <f t="shared" ref="J75:J78" si="45">IF(K75&lt;&gt;FALSE,K75,IF(L75&lt;&gt;FALSE,L75,IF(M75&lt;&gt;FALSE,M75,IF(N75&lt;&gt;FALSE,N75,""))))</f>
        <v/>
      </c>
      <c r="K75" s="43" t="b">
        <f t="shared" ref="K75:K78" si="46">IF($H75=1,IF($I75="Low","Investigate Now",IF($I75="Medium","Investigate &amp; Improve Now",IF($I75="High","Improve Now",FALSE))))</f>
        <v>0</v>
      </c>
      <c r="L75" s="43" t="b">
        <f t="shared" ref="L75:L78" si="47">IF($H75=2,IF($I75="Low","Investigate Soon",IF($I75="Medium","Investigate &amp; Improve Soon",IF($I75="High","Improve Soon",FALSE))))</f>
        <v>0</v>
      </c>
      <c r="M75" s="43" t="b">
        <f t="shared" ref="M75:M78" si="48">IF($H75=3,IF($I75="Low","Investigate More",IF($I75="Medium","Investigate &amp; Improve More",IF($I75="High","Improve More",FALSE))))</f>
        <v>0</v>
      </c>
      <c r="N75" s="43" t="b">
        <f t="shared" si="44"/>
        <v>0</v>
      </c>
      <c r="O75" s="30"/>
      <c r="P75" s="27"/>
      <c r="Q75" s="36"/>
    </row>
    <row r="76" spans="1:17" ht="65.25" customHeight="1" x14ac:dyDescent="0.35">
      <c r="A76" s="28"/>
      <c r="B76" s="156"/>
      <c r="C76" s="22" t="s">
        <v>47</v>
      </c>
      <c r="D76" s="36" t="s">
        <v>182</v>
      </c>
      <c r="E76" s="36" t="s">
        <v>183</v>
      </c>
      <c r="F76" s="36" t="s">
        <v>184</v>
      </c>
      <c r="G76" s="36" t="s">
        <v>310</v>
      </c>
      <c r="H76" s="35"/>
      <c r="I76" s="29" t="s">
        <v>153</v>
      </c>
      <c r="J76" s="43" t="str">
        <f t="shared" si="45"/>
        <v/>
      </c>
      <c r="K76" s="43" t="b">
        <f t="shared" si="46"/>
        <v>0</v>
      </c>
      <c r="L76" s="43" t="b">
        <f t="shared" si="47"/>
        <v>0</v>
      </c>
      <c r="M76" s="43" t="b">
        <f t="shared" si="48"/>
        <v>0</v>
      </c>
      <c r="N76" s="43" t="b">
        <f t="shared" si="44"/>
        <v>0</v>
      </c>
      <c r="O76" s="30"/>
      <c r="P76" s="27"/>
      <c r="Q76" s="36"/>
    </row>
    <row r="77" spans="1:17" ht="76.5" customHeight="1" x14ac:dyDescent="0.35">
      <c r="A77" s="28"/>
      <c r="B77" s="156"/>
      <c r="C77" s="22" t="s">
        <v>146</v>
      </c>
      <c r="D77" s="36" t="s">
        <v>311</v>
      </c>
      <c r="E77" s="36" t="s">
        <v>312</v>
      </c>
      <c r="F77" s="36" t="s">
        <v>313</v>
      </c>
      <c r="G77" s="36" t="s">
        <v>314</v>
      </c>
      <c r="H77" s="35"/>
      <c r="I77" s="29" t="s">
        <v>153</v>
      </c>
      <c r="J77" s="43" t="str">
        <f t="shared" si="45"/>
        <v/>
      </c>
      <c r="K77" s="43" t="b">
        <f t="shared" si="46"/>
        <v>0</v>
      </c>
      <c r="L77" s="43" t="b">
        <f t="shared" si="47"/>
        <v>0</v>
      </c>
      <c r="M77" s="43" t="b">
        <f t="shared" si="48"/>
        <v>0</v>
      </c>
      <c r="N77" s="43" t="b">
        <f t="shared" si="44"/>
        <v>0</v>
      </c>
      <c r="O77" s="30"/>
      <c r="P77" s="27"/>
      <c r="Q77" s="36"/>
    </row>
    <row r="78" spans="1:17" ht="93" customHeight="1" x14ac:dyDescent="0.35">
      <c r="A78" s="31"/>
      <c r="B78" s="157"/>
      <c r="C78" s="22" t="s">
        <v>147</v>
      </c>
      <c r="D78" s="36" t="s">
        <v>185</v>
      </c>
      <c r="E78" s="36" t="s">
        <v>315</v>
      </c>
      <c r="F78" s="36" t="s">
        <v>186</v>
      </c>
      <c r="G78" s="36" t="s">
        <v>187</v>
      </c>
      <c r="H78" s="35"/>
      <c r="I78" s="29" t="s">
        <v>153</v>
      </c>
      <c r="J78" s="43" t="str">
        <f t="shared" si="45"/>
        <v/>
      </c>
      <c r="K78" s="43" t="b">
        <f t="shared" si="46"/>
        <v>0</v>
      </c>
      <c r="L78" s="43" t="b">
        <f t="shared" si="47"/>
        <v>0</v>
      </c>
      <c r="M78" s="43" t="b">
        <f t="shared" si="48"/>
        <v>0</v>
      </c>
      <c r="N78" s="43" t="b">
        <f t="shared" si="44"/>
        <v>0</v>
      </c>
      <c r="O78" s="30"/>
      <c r="P78" s="27"/>
      <c r="Q78" s="36"/>
    </row>
    <row r="79" spans="1:17" x14ac:dyDescent="0.35">
      <c r="P79" s="1"/>
      <c r="Q79" s="2"/>
    </row>
    <row r="80" spans="1:17" x14ac:dyDescent="0.35">
      <c r="P80" s="1"/>
      <c r="Q80" s="2"/>
    </row>
    <row r="81" spans="16:17" x14ac:dyDescent="0.35">
      <c r="P81" s="1"/>
      <c r="Q81" s="2"/>
    </row>
    <row r="82" spans="16:17" x14ac:dyDescent="0.35">
      <c r="P82" s="1"/>
      <c r="Q82" s="2"/>
    </row>
    <row r="83" spans="16:17" x14ac:dyDescent="0.35">
      <c r="P83" s="1"/>
      <c r="Q83" s="2"/>
    </row>
    <row r="84" spans="16:17" x14ac:dyDescent="0.35">
      <c r="P84" s="1"/>
      <c r="Q84" s="2"/>
    </row>
    <row r="85" spans="16:17" x14ac:dyDescent="0.35">
      <c r="P85" s="1"/>
      <c r="Q85" s="2"/>
    </row>
    <row r="86" spans="16:17" x14ac:dyDescent="0.35">
      <c r="P86" s="1"/>
      <c r="Q86" s="2"/>
    </row>
    <row r="87" spans="16:17" x14ac:dyDescent="0.35">
      <c r="P87" s="1"/>
      <c r="Q87" s="2"/>
    </row>
    <row r="88" spans="16:17" x14ac:dyDescent="0.35">
      <c r="P88" s="1"/>
      <c r="Q88" s="2"/>
    </row>
    <row r="89" spans="16:17" x14ac:dyDescent="0.35">
      <c r="P89" s="1"/>
      <c r="Q89" s="2"/>
    </row>
    <row r="90" spans="16:17" x14ac:dyDescent="0.35">
      <c r="P90" s="1"/>
      <c r="Q90" s="2"/>
    </row>
    <row r="91" spans="16:17" x14ac:dyDescent="0.35">
      <c r="P91" s="1"/>
      <c r="Q91" s="2"/>
    </row>
    <row r="92" spans="16:17" x14ac:dyDescent="0.35">
      <c r="P92" s="1"/>
      <c r="Q92" s="2"/>
    </row>
    <row r="93" spans="16:17" x14ac:dyDescent="0.35">
      <c r="P93" s="1"/>
      <c r="Q93" s="2"/>
    </row>
    <row r="94" spans="16:17" x14ac:dyDescent="0.35">
      <c r="P94" s="1"/>
      <c r="Q94" s="2"/>
    </row>
    <row r="95" spans="16:17" x14ac:dyDescent="0.35">
      <c r="P95" s="1"/>
      <c r="Q95" s="2"/>
    </row>
    <row r="96" spans="16:17" x14ac:dyDescent="0.35">
      <c r="P96" s="1"/>
      <c r="Q96" s="2"/>
    </row>
    <row r="97" spans="16:17" x14ac:dyDescent="0.35">
      <c r="P97" s="1"/>
      <c r="Q97" s="2"/>
    </row>
    <row r="98" spans="16:17" x14ac:dyDescent="0.35">
      <c r="P98" s="1"/>
      <c r="Q98" s="2"/>
    </row>
    <row r="99" spans="16:17" x14ac:dyDescent="0.35">
      <c r="P99" s="1"/>
      <c r="Q99" s="2"/>
    </row>
    <row r="100" spans="16:17" x14ac:dyDescent="0.35">
      <c r="P100" s="1"/>
      <c r="Q100" s="2"/>
    </row>
    <row r="101" spans="16:17" x14ac:dyDescent="0.35">
      <c r="P101" s="1"/>
      <c r="Q101" s="2"/>
    </row>
    <row r="102" spans="16:17" x14ac:dyDescent="0.35">
      <c r="P102" s="1"/>
      <c r="Q102" s="2"/>
    </row>
    <row r="103" spans="16:17" x14ac:dyDescent="0.35">
      <c r="P103" s="1"/>
      <c r="Q103" s="2"/>
    </row>
    <row r="104" spans="16:17" x14ac:dyDescent="0.35">
      <c r="P104" s="1"/>
      <c r="Q104" s="2"/>
    </row>
    <row r="105" spans="16:17" x14ac:dyDescent="0.35">
      <c r="P105" s="1"/>
      <c r="Q105" s="2"/>
    </row>
    <row r="106" spans="16:17" x14ac:dyDescent="0.35">
      <c r="P106" s="1"/>
      <c r="Q106" s="2"/>
    </row>
    <row r="107" spans="16:17" x14ac:dyDescent="0.35">
      <c r="P107" s="1"/>
      <c r="Q107" s="2"/>
    </row>
    <row r="108" spans="16:17" x14ac:dyDescent="0.35">
      <c r="P108" s="1"/>
      <c r="Q108" s="2"/>
    </row>
    <row r="109" spans="16:17" x14ac:dyDescent="0.35">
      <c r="P109" s="1"/>
      <c r="Q109" s="2"/>
    </row>
    <row r="110" spans="16:17" x14ac:dyDescent="0.35">
      <c r="P110" s="1"/>
      <c r="Q110" s="2"/>
    </row>
    <row r="111" spans="16:17" x14ac:dyDescent="0.35">
      <c r="P111" s="1"/>
      <c r="Q111" s="2"/>
    </row>
    <row r="112" spans="16:17" x14ac:dyDescent="0.35">
      <c r="P112" s="1"/>
      <c r="Q112" s="2"/>
    </row>
    <row r="113" spans="16:17" x14ac:dyDescent="0.35">
      <c r="P113" s="1"/>
      <c r="Q113" s="2"/>
    </row>
    <row r="114" spans="16:17" x14ac:dyDescent="0.35">
      <c r="P114" s="1"/>
      <c r="Q114" s="2"/>
    </row>
    <row r="115" spans="16:17" x14ac:dyDescent="0.35">
      <c r="P115" s="1"/>
      <c r="Q115" s="2"/>
    </row>
    <row r="116" spans="16:17" x14ac:dyDescent="0.35">
      <c r="P116" s="1"/>
      <c r="Q116" s="2"/>
    </row>
    <row r="117" spans="16:17" x14ac:dyDescent="0.35">
      <c r="P117" s="1"/>
      <c r="Q117" s="2"/>
    </row>
    <row r="118" spans="16:17" x14ac:dyDescent="0.35">
      <c r="P118" s="1"/>
      <c r="Q118" s="2"/>
    </row>
    <row r="119" spans="16:17" x14ac:dyDescent="0.35">
      <c r="P119" s="1"/>
      <c r="Q119" s="2"/>
    </row>
    <row r="120" spans="16:17" x14ac:dyDescent="0.35">
      <c r="P120" s="1"/>
      <c r="Q120" s="2"/>
    </row>
    <row r="121" spans="16:17" x14ac:dyDescent="0.35">
      <c r="P121" s="1"/>
      <c r="Q121" s="2"/>
    </row>
    <row r="122" spans="16:17" x14ac:dyDescent="0.35">
      <c r="P122" s="1"/>
      <c r="Q122" s="2"/>
    </row>
    <row r="123" spans="16:17" x14ac:dyDescent="0.35">
      <c r="P123" s="1"/>
      <c r="Q123" s="2"/>
    </row>
    <row r="124" spans="16:17" x14ac:dyDescent="0.35">
      <c r="P124" s="1"/>
      <c r="Q124" s="2"/>
    </row>
    <row r="125" spans="16:17" x14ac:dyDescent="0.35">
      <c r="P125" s="1"/>
      <c r="Q125" s="2"/>
    </row>
    <row r="126" spans="16:17" x14ac:dyDescent="0.35">
      <c r="P126" s="1"/>
      <c r="Q126" s="2"/>
    </row>
    <row r="127" spans="16:17" x14ac:dyDescent="0.35">
      <c r="P127" s="1"/>
      <c r="Q127" s="2"/>
    </row>
    <row r="128" spans="16:17" x14ac:dyDescent="0.35">
      <c r="P128" s="1"/>
      <c r="Q128" s="2"/>
    </row>
    <row r="129" spans="16:17" x14ac:dyDescent="0.35">
      <c r="P129" s="1"/>
      <c r="Q129" s="2"/>
    </row>
    <row r="130" spans="16:17" x14ac:dyDescent="0.35">
      <c r="P130" s="1"/>
      <c r="Q130" s="2"/>
    </row>
    <row r="131" spans="16:17" x14ac:dyDescent="0.35">
      <c r="P131" s="1"/>
      <c r="Q131" s="2"/>
    </row>
    <row r="132" spans="16:17" x14ac:dyDescent="0.35">
      <c r="P132" s="1"/>
      <c r="Q132" s="2"/>
    </row>
    <row r="133" spans="16:17" x14ac:dyDescent="0.35">
      <c r="P133" s="1"/>
      <c r="Q133" s="2"/>
    </row>
    <row r="134" spans="16:17" x14ac:dyDescent="0.35">
      <c r="P134" s="1"/>
      <c r="Q134" s="2"/>
    </row>
    <row r="135" spans="16:17" x14ac:dyDescent="0.35">
      <c r="P135" s="1"/>
      <c r="Q135" s="2"/>
    </row>
    <row r="136" spans="16:17" x14ac:dyDescent="0.35">
      <c r="P136" s="1"/>
      <c r="Q136" s="2"/>
    </row>
    <row r="137" spans="16:17" x14ac:dyDescent="0.35">
      <c r="P137" s="1"/>
      <c r="Q137" s="2"/>
    </row>
    <row r="138" spans="16:17" x14ac:dyDescent="0.35">
      <c r="P138" s="1"/>
      <c r="Q138" s="2"/>
    </row>
    <row r="139" spans="16:17" x14ac:dyDescent="0.35">
      <c r="P139" s="1"/>
      <c r="Q139" s="2"/>
    </row>
    <row r="140" spans="16:17" x14ac:dyDescent="0.35">
      <c r="P140" s="1"/>
      <c r="Q140" s="2"/>
    </row>
    <row r="141" spans="16:17" x14ac:dyDescent="0.35">
      <c r="P141" s="1"/>
      <c r="Q141" s="2"/>
    </row>
    <row r="142" spans="16:17" x14ac:dyDescent="0.35">
      <c r="P142" s="1"/>
      <c r="Q142" s="2"/>
    </row>
    <row r="143" spans="16:17" x14ac:dyDescent="0.35">
      <c r="P143" s="1"/>
      <c r="Q143" s="2"/>
    </row>
    <row r="144" spans="16:17" x14ac:dyDescent="0.35">
      <c r="P144" s="1"/>
      <c r="Q144" s="2"/>
    </row>
    <row r="145" spans="16:17" x14ac:dyDescent="0.35">
      <c r="P145" s="1"/>
      <c r="Q145" s="2"/>
    </row>
    <row r="146" spans="16:17" x14ac:dyDescent="0.35">
      <c r="P146" s="1"/>
      <c r="Q146" s="2"/>
    </row>
    <row r="147" spans="16:17" x14ac:dyDescent="0.35">
      <c r="P147" s="1"/>
      <c r="Q147" s="2"/>
    </row>
    <row r="148" spans="16:17" x14ac:dyDescent="0.35">
      <c r="P148" s="1"/>
      <c r="Q148" s="2"/>
    </row>
    <row r="149" spans="16:17" x14ac:dyDescent="0.35">
      <c r="P149" s="1"/>
      <c r="Q149" s="2"/>
    </row>
    <row r="150" spans="16:17" x14ac:dyDescent="0.35">
      <c r="P150" s="1"/>
      <c r="Q150" s="2"/>
    </row>
    <row r="151" spans="16:17" x14ac:dyDescent="0.35">
      <c r="P151" s="1"/>
      <c r="Q151" s="2"/>
    </row>
    <row r="152" spans="16:17" x14ac:dyDescent="0.35">
      <c r="P152" s="1"/>
      <c r="Q152" s="2"/>
    </row>
    <row r="153" spans="16:17" x14ac:dyDescent="0.35">
      <c r="P153" s="1"/>
      <c r="Q153" s="2"/>
    </row>
    <row r="154" spans="16:17" x14ac:dyDescent="0.35">
      <c r="P154" s="1"/>
      <c r="Q154" s="2"/>
    </row>
    <row r="155" spans="16:17" x14ac:dyDescent="0.35">
      <c r="P155" s="1"/>
      <c r="Q155" s="2"/>
    </row>
    <row r="156" spans="16:17" x14ac:dyDescent="0.35">
      <c r="P156" s="1"/>
      <c r="Q156" s="2"/>
    </row>
    <row r="157" spans="16:17" x14ac:dyDescent="0.35">
      <c r="P157" s="1"/>
      <c r="Q157" s="2"/>
    </row>
    <row r="158" spans="16:17" x14ac:dyDescent="0.35">
      <c r="P158" s="1"/>
      <c r="Q158" s="2"/>
    </row>
    <row r="159" spans="16:17" x14ac:dyDescent="0.35">
      <c r="P159" s="1"/>
      <c r="Q159" s="2"/>
    </row>
    <row r="160" spans="16:17" x14ac:dyDescent="0.35">
      <c r="P160" s="1"/>
      <c r="Q160" s="2"/>
    </row>
    <row r="161" spans="16:17" x14ac:dyDescent="0.35">
      <c r="P161" s="1"/>
      <c r="Q161" s="2"/>
    </row>
    <row r="162" spans="16:17" x14ac:dyDescent="0.35">
      <c r="P162" s="1"/>
      <c r="Q162" s="2"/>
    </row>
    <row r="163" spans="16:17" x14ac:dyDescent="0.35">
      <c r="P163" s="1"/>
      <c r="Q163" s="2"/>
    </row>
    <row r="164" spans="16:17" x14ac:dyDescent="0.35">
      <c r="P164" s="1"/>
      <c r="Q164" s="2"/>
    </row>
    <row r="165" spans="16:17" x14ac:dyDescent="0.35">
      <c r="P165" s="1"/>
      <c r="Q165" s="2"/>
    </row>
    <row r="166" spans="16:17" x14ac:dyDescent="0.35">
      <c r="P166" s="1"/>
      <c r="Q166" s="2"/>
    </row>
    <row r="167" spans="16:17" x14ac:dyDescent="0.35">
      <c r="P167" s="1"/>
      <c r="Q167" s="2"/>
    </row>
    <row r="168" spans="16:17" x14ac:dyDescent="0.35">
      <c r="P168" s="1"/>
      <c r="Q168" s="2"/>
    </row>
    <row r="169" spans="16:17" x14ac:dyDescent="0.35">
      <c r="P169" s="1"/>
      <c r="Q169" s="2"/>
    </row>
    <row r="170" spans="16:17" x14ac:dyDescent="0.35">
      <c r="P170" s="1"/>
      <c r="Q170" s="2"/>
    </row>
    <row r="171" spans="16:17" x14ac:dyDescent="0.35">
      <c r="P171" s="1"/>
      <c r="Q171" s="2"/>
    </row>
    <row r="172" spans="16:17" x14ac:dyDescent="0.35">
      <c r="P172" s="1"/>
      <c r="Q172" s="2"/>
    </row>
    <row r="173" spans="16:17" x14ac:dyDescent="0.35">
      <c r="P173" s="1"/>
      <c r="Q173" s="2"/>
    </row>
    <row r="174" spans="16:17" x14ac:dyDescent="0.35">
      <c r="P174" s="1"/>
      <c r="Q174" s="2"/>
    </row>
    <row r="175" spans="16:17" x14ac:dyDescent="0.35">
      <c r="P175" s="1"/>
      <c r="Q175" s="2"/>
    </row>
    <row r="176" spans="16:17" x14ac:dyDescent="0.35">
      <c r="P176" s="1"/>
      <c r="Q176" s="2"/>
    </row>
    <row r="177" spans="16:17" x14ac:dyDescent="0.35">
      <c r="P177" s="1"/>
      <c r="Q177" s="2"/>
    </row>
    <row r="178" spans="16:17" x14ac:dyDescent="0.35">
      <c r="P178" s="1"/>
      <c r="Q178" s="2"/>
    </row>
    <row r="179" spans="16:17" x14ac:dyDescent="0.35">
      <c r="P179" s="1"/>
      <c r="Q179" s="2"/>
    </row>
    <row r="180" spans="16:17" x14ac:dyDescent="0.35">
      <c r="P180" s="1"/>
      <c r="Q180" s="2"/>
    </row>
    <row r="181" spans="16:17" x14ac:dyDescent="0.35">
      <c r="P181" s="1"/>
      <c r="Q181" s="2"/>
    </row>
    <row r="182" spans="16:17" x14ac:dyDescent="0.35">
      <c r="P182" s="1"/>
      <c r="Q182" s="2"/>
    </row>
    <row r="183" spans="16:17" x14ac:dyDescent="0.35">
      <c r="P183" s="1"/>
      <c r="Q183" s="2"/>
    </row>
    <row r="184" spans="16:17" x14ac:dyDescent="0.35">
      <c r="P184" s="1"/>
      <c r="Q184" s="2"/>
    </row>
    <row r="185" spans="16:17" x14ac:dyDescent="0.35">
      <c r="P185" s="1"/>
      <c r="Q185" s="2"/>
    </row>
    <row r="186" spans="16:17" x14ac:dyDescent="0.35">
      <c r="P186" s="1"/>
      <c r="Q186" s="2"/>
    </row>
    <row r="187" spans="16:17" x14ac:dyDescent="0.35">
      <c r="P187" s="1"/>
      <c r="Q187" s="2"/>
    </row>
    <row r="188" spans="16:17" x14ac:dyDescent="0.35">
      <c r="P188" s="1"/>
      <c r="Q188" s="2"/>
    </row>
    <row r="189" spans="16:17" x14ac:dyDescent="0.35">
      <c r="P189" s="1"/>
      <c r="Q189" s="2"/>
    </row>
    <row r="190" spans="16:17" x14ac:dyDescent="0.35">
      <c r="P190" s="1"/>
      <c r="Q190" s="2"/>
    </row>
    <row r="191" spans="16:17" x14ac:dyDescent="0.35">
      <c r="P191" s="1"/>
      <c r="Q191" s="2"/>
    </row>
    <row r="192" spans="16:17" x14ac:dyDescent="0.35">
      <c r="P192" s="1"/>
      <c r="Q192" s="2"/>
    </row>
    <row r="193" spans="16:17" x14ac:dyDescent="0.35">
      <c r="P193" s="1"/>
      <c r="Q193" s="2"/>
    </row>
    <row r="194" spans="16:17" x14ac:dyDescent="0.35">
      <c r="P194" s="1"/>
      <c r="Q194" s="2"/>
    </row>
    <row r="195" spans="16:17" x14ac:dyDescent="0.35">
      <c r="P195" s="1"/>
      <c r="Q195" s="2"/>
    </row>
    <row r="196" spans="16:17" x14ac:dyDescent="0.35">
      <c r="P196" s="1"/>
      <c r="Q196" s="2"/>
    </row>
    <row r="197" spans="16:17" x14ac:dyDescent="0.35">
      <c r="P197" s="1"/>
      <c r="Q197" s="2"/>
    </row>
    <row r="198" spans="16:17" x14ac:dyDescent="0.35">
      <c r="P198" s="1"/>
      <c r="Q198" s="2"/>
    </row>
    <row r="199" spans="16:17" x14ac:dyDescent="0.35">
      <c r="P199" s="1"/>
      <c r="Q199" s="2"/>
    </row>
    <row r="200" spans="16:17" x14ac:dyDescent="0.35">
      <c r="P200" s="1"/>
      <c r="Q200" s="2"/>
    </row>
    <row r="201" spans="16:17" x14ac:dyDescent="0.35">
      <c r="P201" s="1"/>
      <c r="Q201" s="2"/>
    </row>
    <row r="202" spans="16:17" x14ac:dyDescent="0.35">
      <c r="P202" s="1"/>
      <c r="Q202" s="2"/>
    </row>
    <row r="203" spans="16:17" x14ac:dyDescent="0.35">
      <c r="P203" s="1"/>
      <c r="Q203" s="2"/>
    </row>
    <row r="204" spans="16:17" x14ac:dyDescent="0.35">
      <c r="P204" s="1"/>
      <c r="Q204" s="2"/>
    </row>
    <row r="205" spans="16:17" x14ac:dyDescent="0.35">
      <c r="P205" s="1"/>
      <c r="Q205" s="2"/>
    </row>
    <row r="206" spans="16:17" x14ac:dyDescent="0.35">
      <c r="P206" s="1"/>
      <c r="Q206" s="2"/>
    </row>
    <row r="207" spans="16:17" x14ac:dyDescent="0.35">
      <c r="P207" s="1"/>
      <c r="Q207" s="2"/>
    </row>
    <row r="208" spans="16:17" x14ac:dyDescent="0.35">
      <c r="P208" s="1"/>
      <c r="Q208" s="2"/>
    </row>
    <row r="209" spans="16:17" x14ac:dyDescent="0.35">
      <c r="P209" s="1"/>
      <c r="Q209" s="2"/>
    </row>
    <row r="210" spans="16:17" x14ac:dyDescent="0.35">
      <c r="P210" s="1"/>
      <c r="Q210" s="2"/>
    </row>
    <row r="211" spans="16:17" x14ac:dyDescent="0.35">
      <c r="P211" s="1"/>
      <c r="Q211" s="2"/>
    </row>
    <row r="212" spans="16:17" x14ac:dyDescent="0.35">
      <c r="P212" s="1"/>
      <c r="Q212" s="2"/>
    </row>
    <row r="213" spans="16:17" x14ac:dyDescent="0.35">
      <c r="P213" s="1"/>
      <c r="Q213" s="2"/>
    </row>
    <row r="214" spans="16:17" x14ac:dyDescent="0.35">
      <c r="P214" s="1"/>
      <c r="Q214" s="2"/>
    </row>
    <row r="215" spans="16:17" x14ac:dyDescent="0.35">
      <c r="P215" s="1"/>
      <c r="Q215" s="2"/>
    </row>
    <row r="216" spans="16:17" x14ac:dyDescent="0.35">
      <c r="P216" s="1"/>
      <c r="Q216" s="2"/>
    </row>
    <row r="217" spans="16:17" x14ac:dyDescent="0.35">
      <c r="P217" s="1"/>
      <c r="Q217" s="2"/>
    </row>
    <row r="218" spans="16:17" x14ac:dyDescent="0.35">
      <c r="P218" s="1"/>
      <c r="Q218" s="2"/>
    </row>
    <row r="219" spans="16:17" x14ac:dyDescent="0.35">
      <c r="P219" s="1"/>
      <c r="Q219" s="2"/>
    </row>
    <row r="220" spans="16:17" x14ac:dyDescent="0.35">
      <c r="P220" s="1"/>
      <c r="Q220" s="2"/>
    </row>
    <row r="221" spans="16:17" x14ac:dyDescent="0.35">
      <c r="P221" s="1"/>
      <c r="Q221" s="2"/>
    </row>
    <row r="222" spans="16:17" x14ac:dyDescent="0.35">
      <c r="P222" s="1"/>
      <c r="Q222" s="2"/>
    </row>
    <row r="223" spans="16:17" x14ac:dyDescent="0.35">
      <c r="P223" s="1"/>
      <c r="Q223" s="2"/>
    </row>
    <row r="224" spans="16:17" x14ac:dyDescent="0.35">
      <c r="P224" s="1"/>
      <c r="Q224" s="2"/>
    </row>
    <row r="225" spans="16:17" x14ac:dyDescent="0.35">
      <c r="P225" s="1"/>
      <c r="Q225" s="2"/>
    </row>
    <row r="226" spans="16:17" x14ac:dyDescent="0.35">
      <c r="P226" s="1"/>
      <c r="Q226" s="2"/>
    </row>
    <row r="227" spans="16:17" x14ac:dyDescent="0.35">
      <c r="P227" s="1"/>
      <c r="Q227" s="2"/>
    </row>
    <row r="228" spans="16:17" x14ac:dyDescent="0.35">
      <c r="P228" s="1"/>
      <c r="Q228" s="2"/>
    </row>
    <row r="229" spans="16:17" x14ac:dyDescent="0.35">
      <c r="P229" s="1"/>
      <c r="Q229" s="2"/>
    </row>
    <row r="230" spans="16:17" x14ac:dyDescent="0.35">
      <c r="P230" s="1"/>
      <c r="Q230" s="2"/>
    </row>
    <row r="231" spans="16:17" x14ac:dyDescent="0.35">
      <c r="P231" s="1"/>
      <c r="Q231" s="2"/>
    </row>
    <row r="232" spans="16:17" x14ac:dyDescent="0.35">
      <c r="P232" s="1"/>
      <c r="Q232" s="2"/>
    </row>
    <row r="233" spans="16:17" x14ac:dyDescent="0.35">
      <c r="P233" s="1"/>
      <c r="Q233" s="2"/>
    </row>
    <row r="234" spans="16:17" x14ac:dyDescent="0.35">
      <c r="P234" s="1"/>
      <c r="Q234" s="2"/>
    </row>
    <row r="235" spans="16:17" x14ac:dyDescent="0.35">
      <c r="P235" s="1"/>
      <c r="Q235" s="2"/>
    </row>
    <row r="236" spans="16:17" x14ac:dyDescent="0.35">
      <c r="P236" s="1"/>
      <c r="Q236" s="2"/>
    </row>
    <row r="237" spans="16:17" x14ac:dyDescent="0.35">
      <c r="P237" s="1"/>
      <c r="Q237" s="2"/>
    </row>
    <row r="238" spans="16:17" x14ac:dyDescent="0.35">
      <c r="P238" s="1"/>
      <c r="Q238" s="2"/>
    </row>
    <row r="239" spans="16:17" x14ac:dyDescent="0.35">
      <c r="P239" s="1"/>
      <c r="Q239" s="2"/>
    </row>
    <row r="240" spans="16:17" x14ac:dyDescent="0.35">
      <c r="P240" s="1"/>
      <c r="Q240" s="2"/>
    </row>
    <row r="241" spans="16:17" x14ac:dyDescent="0.35">
      <c r="P241" s="1"/>
      <c r="Q241" s="2"/>
    </row>
    <row r="242" spans="16:17" x14ac:dyDescent="0.35">
      <c r="P242" s="1"/>
      <c r="Q242" s="2"/>
    </row>
    <row r="243" spans="16:17" x14ac:dyDescent="0.35">
      <c r="P243" s="1"/>
      <c r="Q243" s="2"/>
    </row>
    <row r="244" spans="16:17" x14ac:dyDescent="0.35">
      <c r="P244" s="1"/>
      <c r="Q244" s="2"/>
    </row>
    <row r="245" spans="16:17" x14ac:dyDescent="0.35">
      <c r="P245" s="1"/>
      <c r="Q245" s="2"/>
    </row>
    <row r="246" spans="16:17" x14ac:dyDescent="0.35">
      <c r="P246" s="1"/>
      <c r="Q246" s="2"/>
    </row>
    <row r="247" spans="16:17" x14ac:dyDescent="0.35">
      <c r="P247" s="1"/>
      <c r="Q247" s="2"/>
    </row>
    <row r="248" spans="16:17" x14ac:dyDescent="0.35">
      <c r="P248" s="1"/>
      <c r="Q248" s="2"/>
    </row>
    <row r="249" spans="16:17" x14ac:dyDescent="0.35">
      <c r="P249" s="1"/>
      <c r="Q249" s="2"/>
    </row>
    <row r="250" spans="16:17" x14ac:dyDescent="0.35">
      <c r="P250" s="1"/>
      <c r="Q250" s="2"/>
    </row>
    <row r="251" spans="16:17" x14ac:dyDescent="0.35">
      <c r="P251" s="1"/>
      <c r="Q251" s="2"/>
    </row>
    <row r="252" spans="16:17" x14ac:dyDescent="0.35">
      <c r="P252" s="1"/>
      <c r="Q252" s="2"/>
    </row>
    <row r="253" spans="16:17" x14ac:dyDescent="0.35">
      <c r="P253" s="1"/>
      <c r="Q253" s="2"/>
    </row>
    <row r="254" spans="16:17" x14ac:dyDescent="0.35">
      <c r="P254" s="1"/>
      <c r="Q254" s="2"/>
    </row>
    <row r="255" spans="16:17" x14ac:dyDescent="0.35">
      <c r="P255" s="1"/>
      <c r="Q255" s="2"/>
    </row>
    <row r="256" spans="16:17" x14ac:dyDescent="0.35">
      <c r="P256" s="1"/>
      <c r="Q256" s="2"/>
    </row>
    <row r="257" spans="16:17" x14ac:dyDescent="0.35">
      <c r="P257" s="1"/>
      <c r="Q257" s="2"/>
    </row>
    <row r="258" spans="16:17" x14ac:dyDescent="0.35">
      <c r="P258" s="1"/>
      <c r="Q258" s="2"/>
    </row>
    <row r="259" spans="16:17" x14ac:dyDescent="0.35">
      <c r="P259" s="1"/>
      <c r="Q259" s="2"/>
    </row>
    <row r="260" spans="16:17" x14ac:dyDescent="0.35">
      <c r="P260" s="1"/>
      <c r="Q260" s="2"/>
    </row>
    <row r="261" spans="16:17" x14ac:dyDescent="0.35">
      <c r="P261" s="1"/>
      <c r="Q261" s="2"/>
    </row>
    <row r="262" spans="16:17" x14ac:dyDescent="0.35">
      <c r="P262" s="1"/>
      <c r="Q262" s="2"/>
    </row>
    <row r="263" spans="16:17" x14ac:dyDescent="0.35">
      <c r="P263" s="1"/>
      <c r="Q263" s="2"/>
    </row>
    <row r="264" spans="16:17" x14ac:dyDescent="0.35">
      <c r="P264" s="1"/>
      <c r="Q264" s="2"/>
    </row>
    <row r="265" spans="16:17" x14ac:dyDescent="0.35">
      <c r="P265" s="1"/>
      <c r="Q265" s="2"/>
    </row>
    <row r="266" spans="16:17" x14ac:dyDescent="0.35">
      <c r="P266" s="1"/>
      <c r="Q266" s="2"/>
    </row>
    <row r="267" spans="16:17" x14ac:dyDescent="0.35">
      <c r="P267" s="1"/>
      <c r="Q267" s="2"/>
    </row>
    <row r="268" spans="16:17" x14ac:dyDescent="0.35">
      <c r="P268" s="1"/>
      <c r="Q268" s="2"/>
    </row>
    <row r="269" spans="16:17" x14ac:dyDescent="0.35">
      <c r="P269" s="1"/>
      <c r="Q269" s="2"/>
    </row>
    <row r="270" spans="16:17" x14ac:dyDescent="0.35">
      <c r="P270" s="1"/>
      <c r="Q270" s="2"/>
    </row>
    <row r="271" spans="16:17" x14ac:dyDescent="0.35">
      <c r="P271" s="1"/>
      <c r="Q271" s="2"/>
    </row>
    <row r="272" spans="16:17" x14ac:dyDescent="0.35">
      <c r="P272" s="1"/>
      <c r="Q272" s="2"/>
    </row>
    <row r="273" spans="16:17" x14ac:dyDescent="0.35">
      <c r="P273" s="1"/>
      <c r="Q273" s="2"/>
    </row>
    <row r="274" spans="16:17" x14ac:dyDescent="0.35">
      <c r="P274" s="1"/>
      <c r="Q274" s="2"/>
    </row>
    <row r="275" spans="16:17" x14ac:dyDescent="0.35">
      <c r="P275" s="1"/>
      <c r="Q275" s="2"/>
    </row>
    <row r="276" spans="16:17" x14ac:dyDescent="0.35">
      <c r="P276" s="1"/>
      <c r="Q276" s="2"/>
    </row>
    <row r="277" spans="16:17" x14ac:dyDescent="0.35">
      <c r="P277" s="1"/>
      <c r="Q277" s="2"/>
    </row>
    <row r="278" spans="16:17" x14ac:dyDescent="0.35">
      <c r="P278" s="1"/>
      <c r="Q278" s="2"/>
    </row>
    <row r="279" spans="16:17" x14ac:dyDescent="0.35">
      <c r="P279" s="1"/>
      <c r="Q279" s="2"/>
    </row>
    <row r="280" spans="16:17" x14ac:dyDescent="0.35">
      <c r="P280" s="1"/>
      <c r="Q280" s="2"/>
    </row>
    <row r="281" spans="16:17" x14ac:dyDescent="0.35">
      <c r="P281" s="1"/>
      <c r="Q281" s="2"/>
    </row>
    <row r="282" spans="16:17" x14ac:dyDescent="0.35">
      <c r="P282" s="1"/>
      <c r="Q282" s="2"/>
    </row>
    <row r="283" spans="16:17" x14ac:dyDescent="0.35">
      <c r="P283" s="1"/>
      <c r="Q283" s="2"/>
    </row>
    <row r="284" spans="16:17" x14ac:dyDescent="0.35">
      <c r="P284" s="1"/>
      <c r="Q284" s="2"/>
    </row>
    <row r="285" spans="16:17" x14ac:dyDescent="0.35">
      <c r="P285" s="1"/>
      <c r="Q285" s="2"/>
    </row>
    <row r="286" spans="16:17" x14ac:dyDescent="0.35">
      <c r="P286" s="1"/>
      <c r="Q286" s="2"/>
    </row>
    <row r="287" spans="16:17" x14ac:dyDescent="0.35">
      <c r="P287" s="1"/>
      <c r="Q287" s="2"/>
    </row>
    <row r="288" spans="16:17" x14ac:dyDescent="0.35">
      <c r="P288" s="1"/>
      <c r="Q288" s="2"/>
    </row>
    <row r="289" spans="16:17" x14ac:dyDescent="0.35">
      <c r="P289" s="1"/>
      <c r="Q289" s="2"/>
    </row>
    <row r="290" spans="16:17" x14ac:dyDescent="0.35">
      <c r="P290" s="1"/>
      <c r="Q290" s="2"/>
    </row>
    <row r="291" spans="16:17" x14ac:dyDescent="0.35">
      <c r="P291" s="1"/>
      <c r="Q291" s="2"/>
    </row>
    <row r="292" spans="16:17" x14ac:dyDescent="0.35">
      <c r="P292" s="1"/>
      <c r="Q292" s="2"/>
    </row>
    <row r="293" spans="16:17" x14ac:dyDescent="0.35">
      <c r="P293" s="1"/>
      <c r="Q293" s="2"/>
    </row>
    <row r="294" spans="16:17" x14ac:dyDescent="0.35">
      <c r="P294" s="1"/>
      <c r="Q294" s="2"/>
    </row>
    <row r="295" spans="16:17" x14ac:dyDescent="0.35">
      <c r="P295" s="1"/>
      <c r="Q295" s="2"/>
    </row>
    <row r="296" spans="16:17" x14ac:dyDescent="0.35">
      <c r="P296" s="1"/>
      <c r="Q296" s="2"/>
    </row>
    <row r="297" spans="16:17" x14ac:dyDescent="0.35">
      <c r="P297" s="1"/>
      <c r="Q297" s="2"/>
    </row>
    <row r="298" spans="16:17" x14ac:dyDescent="0.35">
      <c r="P298" s="1"/>
      <c r="Q298" s="2"/>
    </row>
    <row r="299" spans="16:17" x14ac:dyDescent="0.35">
      <c r="P299" s="1"/>
      <c r="Q299" s="2"/>
    </row>
    <row r="300" spans="16:17" x14ac:dyDescent="0.35">
      <c r="P300" s="1"/>
      <c r="Q300" s="2"/>
    </row>
    <row r="301" spans="16:17" x14ac:dyDescent="0.35">
      <c r="P301" s="1"/>
      <c r="Q301" s="2"/>
    </row>
    <row r="302" spans="16:17" x14ac:dyDescent="0.35">
      <c r="P302" s="1"/>
      <c r="Q302" s="2"/>
    </row>
    <row r="303" spans="16:17" x14ac:dyDescent="0.35">
      <c r="P303" s="1"/>
      <c r="Q303" s="2"/>
    </row>
    <row r="304" spans="16:17" x14ac:dyDescent="0.35">
      <c r="P304" s="1"/>
      <c r="Q304" s="2"/>
    </row>
    <row r="305" spans="16:17" x14ac:dyDescent="0.35">
      <c r="P305" s="1"/>
      <c r="Q305" s="2"/>
    </row>
    <row r="306" spans="16:17" x14ac:dyDescent="0.35">
      <c r="P306" s="1"/>
      <c r="Q306" s="2"/>
    </row>
    <row r="307" spans="16:17" x14ac:dyDescent="0.35">
      <c r="P307" s="1"/>
      <c r="Q307" s="2"/>
    </row>
    <row r="308" spans="16:17" x14ac:dyDescent="0.35">
      <c r="P308" s="1"/>
      <c r="Q308" s="2"/>
    </row>
    <row r="309" spans="16:17" x14ac:dyDescent="0.35">
      <c r="P309" s="1"/>
      <c r="Q309" s="2"/>
    </row>
    <row r="310" spans="16:17" x14ac:dyDescent="0.35">
      <c r="P310" s="1"/>
      <c r="Q310" s="2"/>
    </row>
    <row r="311" spans="16:17" x14ac:dyDescent="0.35">
      <c r="P311" s="1"/>
      <c r="Q311" s="2"/>
    </row>
    <row r="312" spans="16:17" x14ac:dyDescent="0.35">
      <c r="P312" s="1"/>
      <c r="Q312" s="2"/>
    </row>
    <row r="313" spans="16:17" x14ac:dyDescent="0.35">
      <c r="P313" s="1"/>
      <c r="Q313" s="2"/>
    </row>
    <row r="314" spans="16:17" x14ac:dyDescent="0.35">
      <c r="P314" s="1"/>
      <c r="Q314" s="2"/>
    </row>
    <row r="315" spans="16:17" x14ac:dyDescent="0.35">
      <c r="P315" s="1"/>
      <c r="Q315" s="2"/>
    </row>
    <row r="316" spans="16:17" x14ac:dyDescent="0.35">
      <c r="P316" s="1"/>
      <c r="Q316" s="2"/>
    </row>
    <row r="317" spans="16:17" x14ac:dyDescent="0.35">
      <c r="P317" s="1"/>
      <c r="Q317" s="2"/>
    </row>
    <row r="318" spans="16:17" x14ac:dyDescent="0.35">
      <c r="P318" s="1"/>
      <c r="Q318" s="2"/>
    </row>
    <row r="319" spans="16:17" x14ac:dyDescent="0.35">
      <c r="P319" s="1"/>
      <c r="Q319" s="2"/>
    </row>
    <row r="320" spans="16:17" x14ac:dyDescent="0.35">
      <c r="P320" s="1"/>
      <c r="Q320" s="2"/>
    </row>
    <row r="321" spans="16:17" x14ac:dyDescent="0.35">
      <c r="P321" s="1"/>
      <c r="Q321" s="2"/>
    </row>
    <row r="322" spans="16:17" x14ac:dyDescent="0.35">
      <c r="P322" s="1"/>
      <c r="Q322" s="2"/>
    </row>
    <row r="323" spans="16:17" x14ac:dyDescent="0.35">
      <c r="P323" s="1"/>
      <c r="Q323" s="2"/>
    </row>
    <row r="324" spans="16:17" x14ac:dyDescent="0.35">
      <c r="P324" s="1"/>
      <c r="Q324" s="2"/>
    </row>
    <row r="325" spans="16:17" x14ac:dyDescent="0.35">
      <c r="P325" s="1"/>
      <c r="Q325" s="2"/>
    </row>
    <row r="326" spans="16:17" x14ac:dyDescent="0.35">
      <c r="P326" s="1"/>
      <c r="Q326" s="2"/>
    </row>
    <row r="327" spans="16:17" x14ac:dyDescent="0.35">
      <c r="P327" s="1"/>
      <c r="Q327" s="2"/>
    </row>
    <row r="328" spans="16:17" x14ac:dyDescent="0.35">
      <c r="P328" s="1"/>
      <c r="Q328" s="2"/>
    </row>
    <row r="329" spans="16:17" x14ac:dyDescent="0.35">
      <c r="P329" s="1"/>
      <c r="Q329" s="2"/>
    </row>
    <row r="330" spans="16:17" x14ac:dyDescent="0.35">
      <c r="P330" s="1"/>
      <c r="Q330" s="2"/>
    </row>
    <row r="331" spans="16:17" x14ac:dyDescent="0.35">
      <c r="P331" s="1"/>
      <c r="Q331" s="2"/>
    </row>
    <row r="332" spans="16:17" x14ac:dyDescent="0.35">
      <c r="P332" s="1"/>
      <c r="Q332" s="2"/>
    </row>
    <row r="333" spans="16:17" x14ac:dyDescent="0.35">
      <c r="P333" s="1"/>
      <c r="Q333" s="2"/>
    </row>
    <row r="334" spans="16:17" x14ac:dyDescent="0.35">
      <c r="P334" s="1"/>
      <c r="Q334" s="2"/>
    </row>
    <row r="335" spans="16:17" x14ac:dyDescent="0.35">
      <c r="P335" s="1"/>
      <c r="Q335" s="2"/>
    </row>
    <row r="336" spans="16:17" x14ac:dyDescent="0.35">
      <c r="P336" s="1"/>
      <c r="Q336" s="2"/>
    </row>
    <row r="337" spans="16:17" x14ac:dyDescent="0.35">
      <c r="P337" s="1"/>
      <c r="Q337" s="2"/>
    </row>
    <row r="338" spans="16:17" x14ac:dyDescent="0.35">
      <c r="P338" s="1"/>
      <c r="Q338" s="2"/>
    </row>
    <row r="339" spans="16:17" x14ac:dyDescent="0.35">
      <c r="P339" s="1"/>
      <c r="Q339" s="2"/>
    </row>
    <row r="340" spans="16:17" x14ac:dyDescent="0.35">
      <c r="P340" s="1"/>
      <c r="Q340" s="2"/>
    </row>
    <row r="341" spans="16:17" x14ac:dyDescent="0.35">
      <c r="P341" s="1"/>
      <c r="Q341" s="2"/>
    </row>
    <row r="342" spans="16:17" x14ac:dyDescent="0.35">
      <c r="P342" s="1"/>
      <c r="Q342" s="2"/>
    </row>
    <row r="343" spans="16:17" x14ac:dyDescent="0.35">
      <c r="P343" s="1"/>
      <c r="Q343" s="2"/>
    </row>
    <row r="344" spans="16:17" x14ac:dyDescent="0.35">
      <c r="P344" s="1"/>
      <c r="Q344" s="2"/>
    </row>
    <row r="345" spans="16:17" x14ac:dyDescent="0.35">
      <c r="P345" s="1"/>
      <c r="Q345" s="2"/>
    </row>
    <row r="346" spans="16:17" x14ac:dyDescent="0.35">
      <c r="P346" s="1"/>
      <c r="Q346" s="2"/>
    </row>
    <row r="347" spans="16:17" x14ac:dyDescent="0.35">
      <c r="P347" s="1"/>
      <c r="Q347" s="2"/>
    </row>
    <row r="348" spans="16:17" x14ac:dyDescent="0.35">
      <c r="P348" s="1"/>
      <c r="Q348" s="2"/>
    </row>
    <row r="349" spans="16:17" x14ac:dyDescent="0.35">
      <c r="P349" s="1"/>
      <c r="Q349" s="2"/>
    </row>
    <row r="350" spans="16:17" x14ac:dyDescent="0.35">
      <c r="P350" s="1"/>
      <c r="Q350" s="2"/>
    </row>
    <row r="351" spans="16:17" x14ac:dyDescent="0.35">
      <c r="P351" s="1"/>
      <c r="Q351" s="2"/>
    </row>
    <row r="352" spans="16:17" x14ac:dyDescent="0.35">
      <c r="P352" s="1"/>
      <c r="Q352" s="2"/>
    </row>
    <row r="353" spans="16:17" x14ac:dyDescent="0.35">
      <c r="P353" s="1"/>
      <c r="Q353" s="2"/>
    </row>
    <row r="354" spans="16:17" x14ac:dyDescent="0.35">
      <c r="P354" s="1"/>
      <c r="Q354" s="2"/>
    </row>
    <row r="355" spans="16:17" x14ac:dyDescent="0.35">
      <c r="P355" s="1"/>
      <c r="Q355" s="2"/>
    </row>
    <row r="356" spans="16:17" x14ac:dyDescent="0.35">
      <c r="P356" s="1"/>
      <c r="Q356" s="2"/>
    </row>
    <row r="357" spans="16:17" x14ac:dyDescent="0.35">
      <c r="P357" s="1"/>
      <c r="Q357" s="2"/>
    </row>
    <row r="358" spans="16:17" x14ac:dyDescent="0.35">
      <c r="P358" s="1"/>
      <c r="Q358" s="2"/>
    </row>
    <row r="359" spans="16:17" x14ac:dyDescent="0.35">
      <c r="P359" s="1"/>
      <c r="Q359" s="2"/>
    </row>
    <row r="360" spans="16:17" x14ac:dyDescent="0.35">
      <c r="P360" s="1"/>
      <c r="Q360" s="2"/>
    </row>
    <row r="361" spans="16:17" x14ac:dyDescent="0.35">
      <c r="P361" s="1"/>
      <c r="Q361" s="2"/>
    </row>
    <row r="362" spans="16:17" x14ac:dyDescent="0.35">
      <c r="P362" s="1"/>
      <c r="Q362" s="2"/>
    </row>
    <row r="363" spans="16:17" x14ac:dyDescent="0.35">
      <c r="P363" s="1"/>
      <c r="Q363" s="2"/>
    </row>
    <row r="364" spans="16:17" x14ac:dyDescent="0.35">
      <c r="P364" s="1"/>
      <c r="Q364" s="2"/>
    </row>
    <row r="365" spans="16:17" x14ac:dyDescent="0.35">
      <c r="P365" s="1"/>
      <c r="Q365" s="2"/>
    </row>
    <row r="366" spans="16:17" x14ac:dyDescent="0.35">
      <c r="P366" s="1"/>
      <c r="Q366" s="2"/>
    </row>
    <row r="367" spans="16:17" x14ac:dyDescent="0.35">
      <c r="P367" s="1"/>
      <c r="Q367" s="2"/>
    </row>
    <row r="368" spans="16:17" x14ac:dyDescent="0.35">
      <c r="P368" s="1"/>
      <c r="Q368" s="2"/>
    </row>
    <row r="369" spans="16:17" x14ac:dyDescent="0.35">
      <c r="P369" s="1"/>
      <c r="Q369" s="2"/>
    </row>
    <row r="370" spans="16:17" x14ac:dyDescent="0.35">
      <c r="P370" s="1"/>
      <c r="Q370" s="2"/>
    </row>
    <row r="371" spans="16:17" x14ac:dyDescent="0.35">
      <c r="P371" s="1"/>
      <c r="Q371" s="2"/>
    </row>
    <row r="372" spans="16:17" x14ac:dyDescent="0.35">
      <c r="P372" s="1"/>
      <c r="Q372" s="2"/>
    </row>
    <row r="373" spans="16:17" x14ac:dyDescent="0.35">
      <c r="P373" s="1"/>
      <c r="Q373" s="2"/>
    </row>
    <row r="374" spans="16:17" x14ac:dyDescent="0.35">
      <c r="P374" s="1"/>
      <c r="Q374" s="2"/>
    </row>
    <row r="375" spans="16:17" x14ac:dyDescent="0.35">
      <c r="P375" s="1"/>
      <c r="Q375" s="2"/>
    </row>
    <row r="376" spans="16:17" x14ac:dyDescent="0.35">
      <c r="P376" s="1"/>
      <c r="Q376" s="2"/>
    </row>
    <row r="377" spans="16:17" x14ac:dyDescent="0.35">
      <c r="P377" s="1"/>
      <c r="Q377" s="2"/>
    </row>
    <row r="378" spans="16:17" x14ac:dyDescent="0.35">
      <c r="P378" s="1"/>
      <c r="Q378" s="2"/>
    </row>
    <row r="379" spans="16:17" x14ac:dyDescent="0.35">
      <c r="P379" s="1"/>
      <c r="Q379" s="2"/>
    </row>
    <row r="380" spans="16:17" x14ac:dyDescent="0.35">
      <c r="P380" s="1"/>
      <c r="Q380" s="2"/>
    </row>
    <row r="381" spans="16:17" x14ac:dyDescent="0.35">
      <c r="P381" s="1"/>
      <c r="Q381" s="2"/>
    </row>
    <row r="382" spans="16:17" x14ac:dyDescent="0.35">
      <c r="P382" s="1"/>
      <c r="Q382" s="2"/>
    </row>
    <row r="383" spans="16:17" x14ac:dyDescent="0.35">
      <c r="P383" s="1"/>
      <c r="Q383" s="2"/>
    </row>
    <row r="384" spans="16:17" x14ac:dyDescent="0.35">
      <c r="P384" s="1"/>
      <c r="Q384" s="2"/>
    </row>
    <row r="385" spans="16:17" x14ac:dyDescent="0.35">
      <c r="P385" s="1"/>
      <c r="Q385" s="2"/>
    </row>
    <row r="386" spans="16:17" x14ac:dyDescent="0.35">
      <c r="P386" s="1"/>
      <c r="Q386" s="2"/>
    </row>
    <row r="387" spans="16:17" x14ac:dyDescent="0.35">
      <c r="P387" s="1"/>
      <c r="Q387" s="2"/>
    </row>
    <row r="388" spans="16:17" x14ac:dyDescent="0.35">
      <c r="P388" s="1"/>
      <c r="Q388" s="2"/>
    </row>
    <row r="389" spans="16:17" x14ac:dyDescent="0.35">
      <c r="P389" s="1"/>
      <c r="Q389" s="2"/>
    </row>
    <row r="390" spans="16:17" x14ac:dyDescent="0.35">
      <c r="P390" s="1"/>
      <c r="Q390" s="2"/>
    </row>
    <row r="391" spans="16:17" x14ac:dyDescent="0.35">
      <c r="P391" s="1"/>
      <c r="Q391" s="2"/>
    </row>
    <row r="392" spans="16:17" x14ac:dyDescent="0.35">
      <c r="P392" s="1"/>
      <c r="Q392" s="2"/>
    </row>
    <row r="393" spans="16:17" x14ac:dyDescent="0.35">
      <c r="P393" s="1"/>
      <c r="Q393" s="2"/>
    </row>
    <row r="394" spans="16:17" x14ac:dyDescent="0.35">
      <c r="P394" s="1"/>
      <c r="Q394" s="2"/>
    </row>
    <row r="395" spans="16:17" x14ac:dyDescent="0.35">
      <c r="P395" s="1"/>
      <c r="Q395" s="2"/>
    </row>
    <row r="396" spans="16:17" x14ac:dyDescent="0.35">
      <c r="P396" s="1"/>
      <c r="Q396" s="2"/>
    </row>
    <row r="397" spans="16:17" x14ac:dyDescent="0.35">
      <c r="P397" s="1"/>
      <c r="Q397" s="2"/>
    </row>
    <row r="398" spans="16:17" x14ac:dyDescent="0.35">
      <c r="P398" s="1"/>
      <c r="Q398" s="2"/>
    </row>
    <row r="399" spans="16:17" x14ac:dyDescent="0.35">
      <c r="P399" s="1"/>
      <c r="Q399" s="2"/>
    </row>
  </sheetData>
  <sheetProtection password="EDC1" sheet="1" objects="1" scenarios="1"/>
  <dataConsolidate/>
  <mergeCells count="18">
    <mergeCell ref="B74:B78"/>
    <mergeCell ref="B25:B28"/>
    <mergeCell ref="B29:B34"/>
    <mergeCell ref="B35:B38"/>
    <mergeCell ref="B39:B42"/>
    <mergeCell ref="B43:B47"/>
    <mergeCell ref="A48:C48"/>
    <mergeCell ref="B50:B56"/>
    <mergeCell ref="B57:B64"/>
    <mergeCell ref="B65:B68"/>
    <mergeCell ref="A69:C69"/>
    <mergeCell ref="B71:B73"/>
    <mergeCell ref="B21:B24"/>
    <mergeCell ref="A2:C2"/>
    <mergeCell ref="B4:B8"/>
    <mergeCell ref="B9:B13"/>
    <mergeCell ref="B14:B18"/>
    <mergeCell ref="A19:C19"/>
  </mergeCells>
  <dataValidations count="2">
    <dataValidation type="list" allowBlank="1" showInputMessage="1" showErrorMessage="1" sqref="I5:I8 I10:I13 I15:I18 I22:I24 I26:I28 I30:I34 I36:I38 I40:I42 I44:I47 I51:I56 I58:I64 I66:I68 I72:I73 I75:I78" xr:uid="{00000000-0002-0000-0000-000000000000}">
      <formula1>$G$1:$J$1</formula1>
    </dataValidation>
    <dataValidation type="list" allowBlank="1" showInputMessage="1" showErrorMessage="1" sqref="I25" xr:uid="{00000000-0002-0000-0000-000001000000}">
      <formula1>$H$1:$J$1</formula1>
    </dataValidation>
  </dataValidations>
  <pageMargins left="0.7" right="0.7" top="0.75" bottom="0.75" header="0.3" footer="0.3"/>
  <pageSetup orientation="portrait"/>
  <ignoredErrors>
    <ignoredError sqref="J5:J78"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8"/>
  <sheetViews>
    <sheetView zoomScale="80" zoomScaleNormal="80" zoomScalePageLayoutView="80" workbookViewId="0">
      <selection activeCell="A2" sqref="A2:C2"/>
    </sheetView>
  </sheetViews>
  <sheetFormatPr defaultColWidth="10.83203125" defaultRowHeight="19.5" outlineLevelCol="1" x14ac:dyDescent="0.35"/>
  <cols>
    <col min="1" max="1" width="5.08203125" style="44" customWidth="1"/>
    <col min="2" max="2" width="17.58203125" style="45" customWidth="1"/>
    <col min="3" max="3" width="45.5" style="46" customWidth="1" outlineLevel="1"/>
    <col min="4" max="4" width="9.83203125" style="47" customWidth="1"/>
    <col min="5" max="5" width="13.5" style="48" customWidth="1"/>
    <col min="6" max="6" width="16.08203125" style="49" customWidth="1"/>
    <col min="7" max="7" width="13.58203125" style="66" customWidth="1"/>
    <col min="8" max="8" width="2.5" style="44" customWidth="1"/>
    <col min="9" max="9" width="16.08203125" style="44" customWidth="1"/>
    <col min="10" max="10" width="15" style="44" customWidth="1"/>
    <col min="11" max="21" width="10.83203125" style="44"/>
    <col min="22" max="22" width="49.83203125" style="44" customWidth="1"/>
    <col min="23" max="16384" width="10.83203125" style="44"/>
  </cols>
  <sheetData>
    <row r="1" spans="1:23" ht="19.5" customHeight="1" x14ac:dyDescent="0.35">
      <c r="G1" s="50" t="s">
        <v>9</v>
      </c>
    </row>
    <row r="2" spans="1:23" s="51" customFormat="1" ht="35.15" customHeight="1" x14ac:dyDescent="0.35">
      <c r="A2" s="164" t="str">
        <f>'OCRT Details'!A2:C2</f>
        <v xml:space="preserve">  Category 1: Leadership and resourcing</v>
      </c>
      <c r="B2" s="165"/>
      <c r="C2" s="166"/>
      <c r="D2" s="151"/>
      <c r="E2" s="9"/>
      <c r="F2" s="9"/>
      <c r="G2" s="67">
        <f>AVERAGE(G4:G18)</f>
        <v>0</v>
      </c>
      <c r="I2" s="52" t="s">
        <v>10</v>
      </c>
      <c r="J2" s="67">
        <f>AVERAGE(G2,G19,G48,G69)</f>
        <v>0</v>
      </c>
    </row>
    <row r="3" spans="1:23" s="54" customFormat="1" ht="35.15" customHeight="1" x14ac:dyDescent="0.35">
      <c r="A3" s="11" t="s">
        <v>1</v>
      </c>
      <c r="B3" s="12" t="s">
        <v>3</v>
      </c>
      <c r="C3" s="12" t="s">
        <v>4</v>
      </c>
      <c r="D3" s="12" t="s">
        <v>0</v>
      </c>
      <c r="E3" s="13" t="s">
        <v>8</v>
      </c>
      <c r="F3" s="13" t="s">
        <v>16</v>
      </c>
      <c r="G3" s="53"/>
    </row>
    <row r="4" spans="1:23" s="1" customFormat="1" ht="35.15" customHeight="1" x14ac:dyDescent="0.35">
      <c r="A4" s="16">
        <v>1.1000000000000001</v>
      </c>
      <c r="B4" s="161" t="str">
        <f>'OCRT Details'!B4:B8</f>
        <v>Leadership</v>
      </c>
      <c r="C4" s="17"/>
      <c r="D4" s="17"/>
      <c r="E4" s="20"/>
      <c r="F4" s="20"/>
      <c r="G4" s="68">
        <f>AVERAGE(D5:D8)</f>
        <v>0</v>
      </c>
    </row>
    <row r="5" spans="1:23" s="57" customFormat="1" ht="35.15" customHeight="1" x14ac:dyDescent="0.35">
      <c r="A5" s="55"/>
      <c r="B5" s="162"/>
      <c r="C5" s="139" t="str">
        <f>'OCRT Details'!C5</f>
        <v>1.1.a. The board</v>
      </c>
      <c r="D5" s="69">
        <f>'OCRT Details'!H5</f>
        <v>0</v>
      </c>
      <c r="E5" s="69" t="str">
        <f>'OCRT Details'!I5</f>
        <v>Select from list</v>
      </c>
      <c r="F5" s="88" t="str">
        <f>'OCRT Details'!J5</f>
        <v/>
      </c>
      <c r="G5" s="56"/>
      <c r="I5" s="58"/>
      <c r="V5" s="57" t="s">
        <v>215</v>
      </c>
    </row>
    <row r="6" spans="1:23" s="57" customFormat="1" ht="35.15" customHeight="1" x14ac:dyDescent="0.35">
      <c r="A6" s="59"/>
      <c r="B6" s="162"/>
      <c r="C6" s="139" t="str">
        <f>'OCRT Details'!C6</f>
        <v>1.1.b. Senior leadership</v>
      </c>
      <c r="D6" s="69">
        <f>'OCRT Details'!H6</f>
        <v>0</v>
      </c>
      <c r="E6" s="69" t="str">
        <f>'OCRT Details'!I6</f>
        <v>Select from list</v>
      </c>
      <c r="F6" s="88" t="str">
        <f>'OCRT Details'!J6</f>
        <v/>
      </c>
      <c r="G6" s="56"/>
      <c r="V6" s="71" t="str">
        <f>A2</f>
        <v xml:space="preserve">  Category 1: Leadership and resourcing</v>
      </c>
      <c r="W6" s="75">
        <f>G2</f>
        <v>0</v>
      </c>
    </row>
    <row r="7" spans="1:23" s="57" customFormat="1" ht="35.15" customHeight="1" x14ac:dyDescent="0.35">
      <c r="A7" s="59"/>
      <c r="B7" s="162"/>
      <c r="C7" s="139" t="str">
        <f>'OCRT Details'!C7</f>
        <v>1.1.c. Strategic plans</v>
      </c>
      <c r="D7" s="69">
        <f>'OCRT Details'!H7</f>
        <v>0</v>
      </c>
      <c r="E7" s="69" t="str">
        <f>'OCRT Details'!I7</f>
        <v>Select from list</v>
      </c>
      <c r="F7" s="88" t="str">
        <f>'OCRT Details'!J7</f>
        <v/>
      </c>
      <c r="G7" s="56"/>
      <c r="V7" s="75" t="str">
        <f>A19</f>
        <v xml:space="preserve">  Category 2: Organisational systems and policies</v>
      </c>
      <c r="W7" s="75">
        <f>G19</f>
        <v>0</v>
      </c>
    </row>
    <row r="8" spans="1:23" s="57" customFormat="1" ht="35.15" customHeight="1" x14ac:dyDescent="0.35">
      <c r="A8" s="59"/>
      <c r="B8" s="162"/>
      <c r="C8" s="139" t="str">
        <f>'OCRT Details'!C8</f>
        <v>1.1.d. Standards</v>
      </c>
      <c r="D8" s="69">
        <f>'OCRT Details'!H8</f>
        <v>0</v>
      </c>
      <c r="E8" s="69" t="str">
        <f>'OCRT Details'!I8</f>
        <v>Select from list</v>
      </c>
      <c r="F8" s="88" t="str">
        <f>'OCRT Details'!J8</f>
        <v/>
      </c>
      <c r="G8" s="56"/>
      <c r="V8" s="71" t="str">
        <f>A48</f>
        <v xml:space="preserve">  Category 3: Staff CTP technical competency</v>
      </c>
      <c r="W8" s="75">
        <f>G48</f>
        <v>0</v>
      </c>
    </row>
    <row r="9" spans="1:23" s="57" customFormat="1" ht="35.15" customHeight="1" x14ac:dyDescent="0.35">
      <c r="A9" s="16">
        <v>1.2</v>
      </c>
      <c r="B9" s="161" t="str">
        <f>'OCRT Details'!B9:B13</f>
        <v>Change management</v>
      </c>
      <c r="C9" s="32"/>
      <c r="D9" s="32"/>
      <c r="E9" s="33"/>
      <c r="F9" s="33"/>
      <c r="G9" s="68">
        <f>AVERAGE(D10:D13)</f>
        <v>0</v>
      </c>
      <c r="V9" s="71" t="str">
        <f>A69</f>
        <v xml:space="preserve">  Category 4: External engagement</v>
      </c>
      <c r="W9" s="75">
        <f>G69</f>
        <v>0</v>
      </c>
    </row>
    <row r="10" spans="1:23" s="57" customFormat="1" ht="35.15" customHeight="1" x14ac:dyDescent="0.35">
      <c r="A10" s="59"/>
      <c r="B10" s="162"/>
      <c r="C10" s="139" t="str">
        <f>'OCRT Details'!C10</f>
        <v>1.2.a. Leadership support</v>
      </c>
      <c r="D10" s="69">
        <f>'OCRT Details'!H10</f>
        <v>0</v>
      </c>
      <c r="E10" s="69" t="str">
        <f>'OCRT Details'!I10</f>
        <v>Select from list</v>
      </c>
      <c r="F10" s="88" t="str">
        <f>'OCRT Details'!J10</f>
        <v/>
      </c>
      <c r="G10" s="56"/>
      <c r="W10" s="86"/>
    </row>
    <row r="11" spans="1:23" s="57" customFormat="1" ht="35.15" customHeight="1" x14ac:dyDescent="0.35">
      <c r="A11" s="59"/>
      <c r="B11" s="162"/>
      <c r="C11" s="139" t="str">
        <f>'OCRT Details'!C11</f>
        <v>1.2.b. Change agents</v>
      </c>
      <c r="D11" s="69">
        <f>'OCRT Details'!H11</f>
        <v>0</v>
      </c>
      <c r="E11" s="69" t="str">
        <f>'OCRT Details'!I11</f>
        <v>Select from list</v>
      </c>
      <c r="F11" s="88" t="str">
        <f>'OCRT Details'!J11</f>
        <v/>
      </c>
      <c r="G11" s="56"/>
      <c r="W11" s="58"/>
    </row>
    <row r="12" spans="1:23" s="57" customFormat="1" ht="35.15" customHeight="1" x14ac:dyDescent="0.35">
      <c r="A12" s="59"/>
      <c r="B12" s="162"/>
      <c r="C12" s="139" t="str">
        <f>'OCRT Details'!C12</f>
        <v>1.2.c. Change plans</v>
      </c>
      <c r="D12" s="69">
        <f>'OCRT Details'!H12</f>
        <v>0</v>
      </c>
      <c r="E12" s="69" t="str">
        <f>'OCRT Details'!I12</f>
        <v>Select from list</v>
      </c>
      <c r="F12" s="88" t="str">
        <f>'OCRT Details'!J12</f>
        <v/>
      </c>
      <c r="G12" s="56"/>
      <c r="W12" s="58"/>
    </row>
    <row r="13" spans="1:23" s="57" customFormat="1" ht="35.15" customHeight="1" x14ac:dyDescent="0.35">
      <c r="A13" s="59"/>
      <c r="B13" s="163"/>
      <c r="C13" s="139" t="str">
        <f>'OCRT Details'!C13</f>
        <v>1.2.d. Change impact</v>
      </c>
      <c r="D13" s="69">
        <f>'OCRT Details'!H13</f>
        <v>0</v>
      </c>
      <c r="E13" s="69" t="str">
        <f>'OCRT Details'!I13</f>
        <v>Select from list</v>
      </c>
      <c r="F13" s="88" t="str">
        <f>'OCRT Details'!J13</f>
        <v/>
      </c>
      <c r="G13" s="56"/>
      <c r="W13" s="58"/>
    </row>
    <row r="14" spans="1:23" s="57" customFormat="1" ht="35.15" customHeight="1" x14ac:dyDescent="0.35">
      <c r="A14" s="16">
        <v>1.3</v>
      </c>
      <c r="B14" s="161" t="str">
        <f>'OCRT Details'!B14:B18</f>
        <v>Emergency planning and funding</v>
      </c>
      <c r="C14" s="17"/>
      <c r="D14" s="32"/>
      <c r="E14" s="33"/>
      <c r="F14" s="33"/>
      <c r="G14" s="68">
        <f>AVERAGE(D15:D18)</f>
        <v>0</v>
      </c>
    </row>
    <row r="15" spans="1:23" s="57" customFormat="1" ht="35.15" customHeight="1" x14ac:dyDescent="0.35">
      <c r="A15" s="59"/>
      <c r="B15" s="162"/>
      <c r="C15" s="139" t="str">
        <f>'OCRT Details'!C15</f>
        <v>1.3.a. Emergency preparedness</v>
      </c>
      <c r="D15" s="69">
        <f>'OCRT Details'!H15</f>
        <v>0</v>
      </c>
      <c r="E15" s="69" t="str">
        <f>'OCRT Details'!I15</f>
        <v>Select from list</v>
      </c>
      <c r="F15" s="88" t="str">
        <f>'OCRT Details'!J15</f>
        <v/>
      </c>
      <c r="G15" s="56"/>
    </row>
    <row r="16" spans="1:23" s="57" customFormat="1" ht="35.15" customHeight="1" x14ac:dyDescent="0.35">
      <c r="A16" s="59"/>
      <c r="B16" s="162"/>
      <c r="C16" s="139" t="str">
        <f>'OCRT Details'!C16</f>
        <v>1.3.b. Funding availability</v>
      </c>
      <c r="D16" s="69">
        <f>'OCRT Details'!H16</f>
        <v>0</v>
      </c>
      <c r="E16" s="69" t="str">
        <f>'OCRT Details'!I16</f>
        <v>Select from list</v>
      </c>
      <c r="F16" s="88" t="str">
        <f>'OCRT Details'!J16</f>
        <v/>
      </c>
      <c r="G16" s="56"/>
    </row>
    <row r="17" spans="1:7" s="57" customFormat="1" ht="35.15" customHeight="1" x14ac:dyDescent="0.35">
      <c r="A17" s="59"/>
      <c r="B17" s="162"/>
      <c r="C17" s="139" t="str">
        <f>'OCRT Details'!C17</f>
        <v>1.3.c. Funding release approval process</v>
      </c>
      <c r="D17" s="69">
        <f>'OCRT Details'!H17</f>
        <v>0</v>
      </c>
      <c r="E17" s="69" t="str">
        <f>'OCRT Details'!I17</f>
        <v>Select from list</v>
      </c>
      <c r="F17" s="88" t="str">
        <f>'OCRT Details'!J17</f>
        <v/>
      </c>
      <c r="G17" s="56"/>
    </row>
    <row r="18" spans="1:7" s="57" customFormat="1" ht="35.15" customHeight="1" x14ac:dyDescent="0.35">
      <c r="A18" s="59"/>
      <c r="B18" s="163"/>
      <c r="C18" s="139" t="str">
        <f>'OCRT Details'!C18</f>
        <v>1.3.d. Funding replenishment</v>
      </c>
      <c r="D18" s="69">
        <f>'OCRT Details'!H18</f>
        <v>0</v>
      </c>
      <c r="E18" s="69" t="str">
        <f>'OCRT Details'!I18</f>
        <v>Select from list</v>
      </c>
      <c r="F18" s="88" t="str">
        <f>'OCRT Details'!J18</f>
        <v/>
      </c>
      <c r="G18" s="56"/>
    </row>
    <row r="19" spans="1:7" s="51" customFormat="1" ht="35.15" customHeight="1" x14ac:dyDescent="0.35">
      <c r="A19" s="164" t="str">
        <f>'OCRT Details'!A19:C19</f>
        <v xml:space="preserve">  Category 2: Organisational systems and policies</v>
      </c>
      <c r="B19" s="165"/>
      <c r="C19" s="166"/>
      <c r="D19" s="151"/>
      <c r="E19" s="9"/>
      <c r="F19" s="9"/>
      <c r="G19" s="67">
        <f>AVERAGE(G21:G47)</f>
        <v>0</v>
      </c>
    </row>
    <row r="20" spans="1:7" s="54" customFormat="1" ht="35.15" customHeight="1" x14ac:dyDescent="0.35">
      <c r="A20" s="11"/>
      <c r="B20" s="12" t="s">
        <v>3</v>
      </c>
      <c r="C20" s="12" t="s">
        <v>4</v>
      </c>
      <c r="D20" s="12" t="s">
        <v>0</v>
      </c>
      <c r="E20" s="13" t="s">
        <v>8</v>
      </c>
      <c r="F20" s="13" t="s">
        <v>16</v>
      </c>
      <c r="G20" s="53"/>
    </row>
    <row r="21" spans="1:7" s="57" customFormat="1" ht="35.15" customHeight="1" x14ac:dyDescent="0.35">
      <c r="A21" s="109">
        <f>'OCRT Details-sample'!A21</f>
        <v>2.1</v>
      </c>
      <c r="B21" s="161" t="str">
        <f>'OCRT Details'!B21:B24</f>
        <v>CTP technical competency policies</v>
      </c>
      <c r="C21" s="17"/>
      <c r="D21" s="32"/>
      <c r="E21" s="33"/>
      <c r="F21" s="20"/>
      <c r="G21" s="68">
        <f>AVERAGE(D22:D24)</f>
        <v>0</v>
      </c>
    </row>
    <row r="22" spans="1:7" s="57" customFormat="1" ht="35.15" customHeight="1" x14ac:dyDescent="0.35">
      <c r="A22" s="59"/>
      <c r="B22" s="162"/>
      <c r="C22" s="139" t="str">
        <f>'OCRT Details'!C22</f>
        <v>2.1.a. Assessment and analysis</v>
      </c>
      <c r="D22" s="69">
        <f>'OCRT Details'!H22</f>
        <v>0</v>
      </c>
      <c r="E22" s="69" t="str">
        <f>'OCRT Details'!I22</f>
        <v>Select from list</v>
      </c>
      <c r="F22" s="88" t="str">
        <f>'OCRT Details'!J22</f>
        <v/>
      </c>
      <c r="G22" s="56"/>
    </row>
    <row r="23" spans="1:7" s="57" customFormat="1" ht="35.15" customHeight="1" x14ac:dyDescent="0.35">
      <c r="A23" s="59"/>
      <c r="B23" s="162"/>
      <c r="C23" s="139" t="str">
        <f>'OCRT Details'!C23</f>
        <v>2.1.b. Design and implementation</v>
      </c>
      <c r="D23" s="69">
        <f>'OCRT Details'!H23</f>
        <v>0</v>
      </c>
      <c r="E23" s="69" t="str">
        <f>'OCRT Details'!I23</f>
        <v>Select from list</v>
      </c>
      <c r="F23" s="88" t="str">
        <f>'OCRT Details'!J23</f>
        <v/>
      </c>
      <c r="G23" s="56"/>
    </row>
    <row r="24" spans="1:7" s="57" customFormat="1" ht="35.15" customHeight="1" x14ac:dyDescent="0.35">
      <c r="A24" s="59"/>
      <c r="B24" s="163"/>
      <c r="C24" s="139" t="str">
        <f>'OCRT Details'!C24</f>
        <v>2.1.c. Monitoring and evaluation</v>
      </c>
      <c r="D24" s="69">
        <f>'OCRT Details'!H24</f>
        <v>0</v>
      </c>
      <c r="E24" s="69" t="str">
        <f>'OCRT Details'!I24</f>
        <v>Select from list</v>
      </c>
      <c r="F24" s="88" t="str">
        <f>'OCRT Details'!J24</f>
        <v/>
      </c>
      <c r="G24" s="56"/>
    </row>
    <row r="25" spans="1:7" s="57" customFormat="1" ht="35.15" customHeight="1" x14ac:dyDescent="0.35">
      <c r="A25" s="109">
        <f>'OCRT Details-sample'!A25</f>
        <v>2.2000000000000002</v>
      </c>
      <c r="B25" s="161" t="str">
        <f>'OCRT Details'!B25:B28</f>
        <v>CTP technical competency guidance</v>
      </c>
      <c r="C25" s="17"/>
      <c r="D25" s="32"/>
      <c r="E25" s="33"/>
      <c r="F25" s="20"/>
      <c r="G25" s="68">
        <f>AVERAGE(D26:D28)</f>
        <v>0</v>
      </c>
    </row>
    <row r="26" spans="1:7" s="57" customFormat="1" ht="35.15" customHeight="1" x14ac:dyDescent="0.35">
      <c r="A26" s="59"/>
      <c r="B26" s="162"/>
      <c r="C26" s="142" t="str">
        <f>'OCRT Details'!C26</f>
        <v>2.2.a. Assessment and analysis</v>
      </c>
      <c r="D26" s="69">
        <f>'OCRT Details'!H26</f>
        <v>0</v>
      </c>
      <c r="E26" s="69" t="str">
        <f>'OCRT Details'!I26</f>
        <v>Select from list</v>
      </c>
      <c r="F26" s="88" t="str">
        <f>'OCRT Details'!J26</f>
        <v/>
      </c>
      <c r="G26" s="56"/>
    </row>
    <row r="27" spans="1:7" s="57" customFormat="1" ht="35.15" customHeight="1" x14ac:dyDescent="0.35">
      <c r="A27" s="59"/>
      <c r="B27" s="162"/>
      <c r="C27" s="142" t="str">
        <f>'OCRT Details'!C27</f>
        <v>2.2.b. Design and implementation</v>
      </c>
      <c r="D27" s="69">
        <f>'OCRT Details'!H27</f>
        <v>0</v>
      </c>
      <c r="E27" s="69" t="str">
        <f>'OCRT Details'!I27</f>
        <v>Select from list</v>
      </c>
      <c r="F27" s="88" t="str">
        <f>'OCRT Details'!J27</f>
        <v/>
      </c>
      <c r="G27" s="56"/>
    </row>
    <row r="28" spans="1:7" s="57" customFormat="1" ht="35.15" customHeight="1" x14ac:dyDescent="0.35">
      <c r="A28" s="59"/>
      <c r="B28" s="163"/>
      <c r="C28" s="142" t="str">
        <f>'OCRT Details'!C28</f>
        <v>2.2.c. Monitoring and evaluation</v>
      </c>
      <c r="D28" s="69">
        <f>'OCRT Details'!H28</f>
        <v>0</v>
      </c>
      <c r="E28" s="69" t="str">
        <f>'OCRT Details'!I28</f>
        <v>Select from list</v>
      </c>
      <c r="F28" s="88" t="str">
        <f>'OCRT Details'!J28</f>
        <v/>
      </c>
      <c r="G28" s="56"/>
    </row>
    <row r="29" spans="1:7" s="57" customFormat="1" ht="35.15" customHeight="1" x14ac:dyDescent="0.35">
      <c r="A29" s="109">
        <f>'OCRT Details-sample'!A29</f>
        <v>2.2999999999999998</v>
      </c>
      <c r="B29" s="161" t="str">
        <f>'OCRT Details'!B29:B34</f>
        <v>Finance and operations</v>
      </c>
      <c r="C29" s="17"/>
      <c r="D29" s="32"/>
      <c r="E29" s="33"/>
      <c r="F29" s="33"/>
      <c r="G29" s="68">
        <f>AVERAGE(D30:D34)</f>
        <v>0</v>
      </c>
    </row>
    <row r="30" spans="1:7" s="57" customFormat="1" ht="35.15" customHeight="1" x14ac:dyDescent="0.35">
      <c r="A30" s="59"/>
      <c r="B30" s="162"/>
      <c r="C30" s="139" t="str">
        <f>'OCRT Details'!C30</f>
        <v>2.3.a. Policies and procedures</v>
      </c>
      <c r="D30" s="69">
        <f>'OCRT Details'!H30</f>
        <v>0</v>
      </c>
      <c r="E30" s="69" t="str">
        <f>'OCRT Details'!I30</f>
        <v>Select from list</v>
      </c>
      <c r="F30" s="88" t="str">
        <f>'OCRT Details'!J30</f>
        <v/>
      </c>
      <c r="G30" s="56"/>
    </row>
    <row r="31" spans="1:7" s="57" customFormat="1" ht="35.15" customHeight="1" x14ac:dyDescent="0.35">
      <c r="A31" s="59"/>
      <c r="B31" s="162"/>
      <c r="C31" s="139" t="str">
        <f>'OCRT Details'!C31</f>
        <v>2.3.b. Technical systems</v>
      </c>
      <c r="D31" s="69">
        <f>'OCRT Details'!H31</f>
        <v>0</v>
      </c>
      <c r="E31" s="69" t="str">
        <f>'OCRT Details'!I31</f>
        <v>Select from list</v>
      </c>
      <c r="F31" s="88" t="str">
        <f>'OCRT Details'!J31</f>
        <v/>
      </c>
      <c r="G31" s="56"/>
    </row>
    <row r="32" spans="1:7" s="57" customFormat="1" ht="35.15" customHeight="1" x14ac:dyDescent="0.35">
      <c r="A32" s="59"/>
      <c r="B32" s="162"/>
      <c r="C32" s="139" t="str">
        <f>'OCRT Details'!C32</f>
        <v>2.3.c. Accounting system</v>
      </c>
      <c r="D32" s="69">
        <f>'OCRT Details'!H32</f>
        <v>0</v>
      </c>
      <c r="E32" s="69" t="str">
        <f>'OCRT Details'!I32</f>
        <v>Select from list</v>
      </c>
      <c r="F32" s="88" t="str">
        <f>'OCRT Details'!J32</f>
        <v/>
      </c>
      <c r="G32" s="56"/>
    </row>
    <row r="33" spans="1:7" s="57" customFormat="1" ht="35.15" customHeight="1" x14ac:dyDescent="0.35">
      <c r="A33" s="59"/>
      <c r="B33" s="162"/>
      <c r="C33" s="139" t="str">
        <f>'OCRT Details'!C33</f>
        <v>2.3.d. Staff involvement</v>
      </c>
      <c r="D33" s="69">
        <f>'OCRT Details'!H33</f>
        <v>0</v>
      </c>
      <c r="E33" s="69" t="str">
        <f>'OCRT Details'!I33</f>
        <v>Select from list</v>
      </c>
      <c r="F33" s="88" t="str">
        <f>'OCRT Details'!J33</f>
        <v/>
      </c>
      <c r="G33" s="56"/>
    </row>
    <row r="34" spans="1:7" s="57" customFormat="1" ht="35.15" customHeight="1" x14ac:dyDescent="0.35">
      <c r="A34" s="59"/>
      <c r="B34" s="163"/>
      <c r="C34" s="139" t="str">
        <f>'OCRT Details'!C34</f>
        <v>2.3.e. Staff capacity</v>
      </c>
      <c r="D34" s="69">
        <f>'OCRT Details'!H34</f>
        <v>0</v>
      </c>
      <c r="E34" s="69" t="str">
        <f>'OCRT Details'!I34</f>
        <v>Select from list</v>
      </c>
      <c r="F34" s="88" t="str">
        <f>'OCRT Details'!J34</f>
        <v/>
      </c>
      <c r="G34" s="56"/>
    </row>
    <row r="35" spans="1:7" s="57" customFormat="1" ht="35.15" customHeight="1" x14ac:dyDescent="0.35">
      <c r="A35" s="109">
        <f>'OCRT Details-sample'!A35</f>
        <v>2.4</v>
      </c>
      <c r="B35" s="161" t="str">
        <f>'OCRT Details'!B35:B38</f>
        <v>Programme development and contracts</v>
      </c>
      <c r="C35" s="32"/>
      <c r="D35" s="32"/>
      <c r="E35" s="33"/>
      <c r="F35" s="33"/>
      <c r="G35" s="68">
        <f>AVERAGE(D36:D38)</f>
        <v>0</v>
      </c>
    </row>
    <row r="36" spans="1:7" s="57" customFormat="1" ht="35.15" customHeight="1" x14ac:dyDescent="0.35">
      <c r="A36" s="59"/>
      <c r="B36" s="162"/>
      <c r="C36" s="139" t="str">
        <f>'OCRT Details'!C36</f>
        <v>2.4.a. Donor attitude awareness</v>
      </c>
      <c r="D36" s="69">
        <f>'OCRT Details'!H36</f>
        <v>0</v>
      </c>
      <c r="E36" s="69" t="str">
        <f>'OCRT Details'!I36</f>
        <v>Select from list</v>
      </c>
      <c r="F36" s="88" t="str">
        <f>'OCRT Details'!J36</f>
        <v/>
      </c>
      <c r="G36" s="56"/>
    </row>
    <row r="37" spans="1:7" s="57" customFormat="1" ht="35.15" customHeight="1" x14ac:dyDescent="0.35">
      <c r="A37" s="59"/>
      <c r="B37" s="162"/>
      <c r="C37" s="139" t="str">
        <f>'OCRT Details-sample'!C37</f>
        <v>2.4.b. Proposals</v>
      </c>
      <c r="D37" s="69">
        <f>'OCRT Details'!H37</f>
        <v>0</v>
      </c>
      <c r="E37" s="69" t="str">
        <f>'OCRT Details'!I37</f>
        <v>Select from list</v>
      </c>
      <c r="F37" s="88" t="str">
        <f>'OCRT Details'!J37</f>
        <v/>
      </c>
      <c r="G37" s="56"/>
    </row>
    <row r="38" spans="1:7" s="57" customFormat="1" ht="35.15" customHeight="1" x14ac:dyDescent="0.35">
      <c r="A38" s="59"/>
      <c r="B38" s="163"/>
      <c r="C38" s="139" t="str">
        <f>'OCRT Details-sample'!C38</f>
        <v>2.4.c. Contracts</v>
      </c>
      <c r="D38" s="69">
        <f>'OCRT Details'!H38</f>
        <v>0</v>
      </c>
      <c r="E38" s="69" t="str">
        <f>'OCRT Details'!I38</f>
        <v>Select from list</v>
      </c>
      <c r="F38" s="88" t="str">
        <f>'OCRT Details'!J38</f>
        <v/>
      </c>
      <c r="G38" s="56"/>
    </row>
    <row r="39" spans="1:7" s="57" customFormat="1" ht="35.15" customHeight="1" x14ac:dyDescent="0.35">
      <c r="A39" s="109">
        <f>'OCRT Details-sample'!A39</f>
        <v>2.5</v>
      </c>
      <c r="B39" s="161" t="str">
        <f>'OCRT Details'!B39:B42</f>
        <v>Knowledge management</v>
      </c>
      <c r="C39" s="32"/>
      <c r="D39" s="32"/>
      <c r="E39" s="33"/>
      <c r="F39" s="33"/>
      <c r="G39" s="68">
        <f>AVERAGE(D40:D42)</f>
        <v>0</v>
      </c>
    </row>
    <row r="40" spans="1:7" s="57" customFormat="1" ht="35.15" customHeight="1" x14ac:dyDescent="0.35">
      <c r="A40" s="59"/>
      <c r="B40" s="162"/>
      <c r="C40" s="139" t="str">
        <f>'OCRT Details'!C40</f>
        <v>2.5.a. Knowledge capture</v>
      </c>
      <c r="D40" s="69">
        <f>'OCRT Details'!H40</f>
        <v>0</v>
      </c>
      <c r="E40" s="69" t="str">
        <f>'OCRT Details'!I40</f>
        <v>Select from list</v>
      </c>
      <c r="F40" s="88" t="str">
        <f>'OCRT Details'!J40</f>
        <v/>
      </c>
      <c r="G40" s="56"/>
    </row>
    <row r="41" spans="1:7" s="57" customFormat="1" ht="35.15" customHeight="1" x14ac:dyDescent="0.35">
      <c r="A41" s="59"/>
      <c r="B41" s="162"/>
      <c r="C41" s="139" t="str">
        <f>'OCRT Details'!C41</f>
        <v>2.5.b. Knowledge transfer</v>
      </c>
      <c r="D41" s="69">
        <f>'OCRT Details'!H41</f>
        <v>0</v>
      </c>
      <c r="E41" s="69" t="str">
        <f>'OCRT Details'!I41</f>
        <v>Select from list</v>
      </c>
      <c r="F41" s="88" t="str">
        <f>'OCRT Details'!J41</f>
        <v/>
      </c>
      <c r="G41" s="56"/>
    </row>
    <row r="42" spans="1:7" s="57" customFormat="1" ht="35.15" customHeight="1" x14ac:dyDescent="0.35">
      <c r="A42" s="59"/>
      <c r="B42" s="163"/>
      <c r="C42" s="139" t="str">
        <f>'OCRT Details'!C42</f>
        <v>2.5.c. Knowledge use</v>
      </c>
      <c r="D42" s="69">
        <f>'OCRT Details'!H42</f>
        <v>0</v>
      </c>
      <c r="E42" s="69" t="str">
        <f>'OCRT Details'!I42</f>
        <v>Select from list</v>
      </c>
      <c r="F42" s="88" t="str">
        <f>'OCRT Details'!J42</f>
        <v/>
      </c>
      <c r="G42" s="56"/>
    </row>
    <row r="43" spans="1:7" s="57" customFormat="1" ht="35.15" customHeight="1" x14ac:dyDescent="0.35">
      <c r="A43" s="109">
        <f>'OCRT Details-sample'!A43</f>
        <v>2.6</v>
      </c>
      <c r="B43" s="161" t="str">
        <f>'OCRT Details-sample'!B43:B47</f>
        <v>Human resources</v>
      </c>
      <c r="C43" s="32"/>
      <c r="D43" s="32"/>
      <c r="E43" s="33"/>
      <c r="F43" s="33"/>
      <c r="G43" s="68">
        <f>AVERAGE(D44:D47)</f>
        <v>0</v>
      </c>
    </row>
    <row r="44" spans="1:7" s="57" customFormat="1" ht="35.15" customHeight="1" x14ac:dyDescent="0.35">
      <c r="A44" s="55"/>
      <c r="B44" s="162"/>
      <c r="C44" s="139" t="str">
        <f>'OCRT Details'!C44</f>
        <v>2.6.a. Capacity assessment</v>
      </c>
      <c r="D44" s="69">
        <f>'OCRT Details'!H44</f>
        <v>0</v>
      </c>
      <c r="E44" s="69" t="str">
        <f>'OCRT Details'!I44</f>
        <v>Select from list</v>
      </c>
      <c r="F44" s="88" t="str">
        <f>'OCRT Details'!J44</f>
        <v/>
      </c>
      <c r="G44" s="56"/>
    </row>
    <row r="45" spans="1:7" s="57" customFormat="1" ht="35.15" customHeight="1" x14ac:dyDescent="0.35">
      <c r="A45" s="59"/>
      <c r="B45" s="162"/>
      <c r="C45" s="139" t="str">
        <f>'OCRT Details'!C45</f>
        <v>2.6.b. Capacity development</v>
      </c>
      <c r="D45" s="69">
        <f>'OCRT Details'!H45</f>
        <v>0</v>
      </c>
      <c r="E45" s="69" t="str">
        <f>'OCRT Details'!I45</f>
        <v>Select from list</v>
      </c>
      <c r="F45" s="88" t="str">
        <f>'OCRT Details'!J45</f>
        <v/>
      </c>
      <c r="G45" s="56"/>
    </row>
    <row r="46" spans="1:7" s="57" customFormat="1" ht="35.15" customHeight="1" x14ac:dyDescent="0.35">
      <c r="A46" s="59"/>
      <c r="B46" s="162"/>
      <c r="C46" s="139" t="str">
        <f>'OCRT Details'!C46</f>
        <v>2.6.c. Knowledge, skills and abilities (KSAs)</v>
      </c>
      <c r="D46" s="69">
        <f>'OCRT Details'!H46</f>
        <v>0</v>
      </c>
      <c r="E46" s="69" t="str">
        <f>'OCRT Details'!I46</f>
        <v>Select from list</v>
      </c>
      <c r="F46" s="88" t="str">
        <f>'OCRT Details'!J46</f>
        <v/>
      </c>
      <c r="G46" s="56"/>
    </row>
    <row r="47" spans="1:7" s="57" customFormat="1" ht="35.15" customHeight="1" x14ac:dyDescent="0.35">
      <c r="A47" s="59"/>
      <c r="B47" s="163"/>
      <c r="C47" s="139" t="str">
        <f>'OCRT Details'!C47</f>
        <v>2.6.d. Recruitment and retention</v>
      </c>
      <c r="D47" s="69">
        <f>'OCRT Details'!H47</f>
        <v>0</v>
      </c>
      <c r="E47" s="69" t="str">
        <f>'OCRT Details'!I47</f>
        <v>Select from list</v>
      </c>
      <c r="F47" s="88" t="str">
        <f>'OCRT Details'!J47</f>
        <v/>
      </c>
      <c r="G47" s="56"/>
    </row>
    <row r="48" spans="1:7" s="51" customFormat="1" ht="35.15" customHeight="1" x14ac:dyDescent="0.35">
      <c r="A48" s="164" t="str">
        <f>'OCRT Details'!A48:C48</f>
        <v xml:space="preserve">  Category 3: Staff CTP technical competency</v>
      </c>
      <c r="B48" s="165"/>
      <c r="C48" s="166"/>
      <c r="D48" s="151"/>
      <c r="E48" s="9"/>
      <c r="F48" s="9"/>
      <c r="G48" s="67">
        <f>AVERAGE(G50:G68)</f>
        <v>0</v>
      </c>
    </row>
    <row r="49" spans="1:7" s="54" customFormat="1" ht="35.15" customHeight="1" x14ac:dyDescent="0.35">
      <c r="A49" s="11"/>
      <c r="B49" s="12" t="s">
        <v>3</v>
      </c>
      <c r="C49" s="12" t="s">
        <v>4</v>
      </c>
      <c r="D49" s="12" t="s">
        <v>0</v>
      </c>
      <c r="E49" s="13" t="s">
        <v>8</v>
      </c>
      <c r="F49" s="13" t="s">
        <v>16</v>
      </c>
      <c r="G49" s="53"/>
    </row>
    <row r="50" spans="1:7" s="57" customFormat="1" ht="35.15" customHeight="1" x14ac:dyDescent="0.35">
      <c r="A50" s="60" t="s">
        <v>2</v>
      </c>
      <c r="B50" s="161" t="str">
        <f>'OCRT Details'!B50:B56</f>
        <v>Assessment and analysis</v>
      </c>
      <c r="C50" s="17"/>
      <c r="D50" s="32"/>
      <c r="E50" s="33"/>
      <c r="F50" s="20"/>
      <c r="G50" s="68">
        <f>AVERAGE(D51:D56)</f>
        <v>0</v>
      </c>
    </row>
    <row r="51" spans="1:7" s="57" customFormat="1" ht="35.15" customHeight="1" x14ac:dyDescent="0.35">
      <c r="A51" s="61"/>
      <c r="B51" s="162"/>
      <c r="C51" s="139" t="str">
        <f>'OCRT Details'!C51</f>
        <v>3.1.a. Needs assessment</v>
      </c>
      <c r="D51" s="69">
        <f>'OCRT Details'!H51</f>
        <v>0</v>
      </c>
      <c r="E51" s="69" t="str">
        <f>'OCRT Details'!I51</f>
        <v>Select from list</v>
      </c>
      <c r="F51" s="88" t="str">
        <f>'OCRT Details'!J51</f>
        <v/>
      </c>
      <c r="G51" s="56"/>
    </row>
    <row r="52" spans="1:7" s="57" customFormat="1" ht="35.15" customHeight="1" x14ac:dyDescent="0.35">
      <c r="A52" s="62"/>
      <c r="B52" s="162"/>
      <c r="C52" s="139" t="str">
        <f>'OCRT Details'!C52</f>
        <v>3.1.b. Market assessment</v>
      </c>
      <c r="D52" s="69">
        <f>'OCRT Details'!H52</f>
        <v>0</v>
      </c>
      <c r="E52" s="69" t="str">
        <f>'OCRT Details'!I52</f>
        <v>Select from list</v>
      </c>
      <c r="F52" s="88" t="str">
        <f>'OCRT Details'!J52</f>
        <v/>
      </c>
      <c r="G52" s="56"/>
    </row>
    <row r="53" spans="1:7" s="57" customFormat="1" ht="35.15" customHeight="1" x14ac:dyDescent="0.35">
      <c r="A53" s="62"/>
      <c r="B53" s="162"/>
      <c r="C53" s="139" t="str">
        <f>'OCRT Details'!C53</f>
        <v>3.1.c. Financial service provider assessment</v>
      </c>
      <c r="D53" s="69">
        <f>'OCRT Details'!H53</f>
        <v>0</v>
      </c>
      <c r="E53" s="69" t="str">
        <f>'OCRT Details'!I53</f>
        <v>Select from list</v>
      </c>
      <c r="F53" s="88" t="str">
        <f>'OCRT Details'!J53</f>
        <v/>
      </c>
      <c r="G53" s="56"/>
    </row>
    <row r="54" spans="1:7" s="57" customFormat="1" ht="35.15" customHeight="1" x14ac:dyDescent="0.35">
      <c r="A54" s="62"/>
      <c r="B54" s="162"/>
      <c r="C54" s="139" t="str">
        <f>'OCRT Details'!C54</f>
        <v>3.1.d. Risk assessment</v>
      </c>
      <c r="D54" s="69">
        <f>'OCRT Details'!H54</f>
        <v>0</v>
      </c>
      <c r="E54" s="69" t="str">
        <f>'OCRT Details'!I54</f>
        <v>Select from list</v>
      </c>
      <c r="F54" s="88" t="str">
        <f>'OCRT Details'!J54</f>
        <v/>
      </c>
      <c r="G54" s="56"/>
    </row>
    <row r="55" spans="1:7" s="57" customFormat="1" ht="35.15" customHeight="1" x14ac:dyDescent="0.35">
      <c r="A55" s="62"/>
      <c r="B55" s="162"/>
      <c r="C55" s="139" t="str">
        <f>'OCRT Details'!C55</f>
        <v>3.1.e. Response analysis</v>
      </c>
      <c r="D55" s="69">
        <f>'OCRT Details'!H55</f>
        <v>0</v>
      </c>
      <c r="E55" s="69" t="str">
        <f>'OCRT Details'!I55</f>
        <v>Select from list</v>
      </c>
      <c r="F55" s="88" t="str">
        <f>'OCRT Details'!J55</f>
        <v/>
      </c>
      <c r="G55" s="56"/>
    </row>
    <row r="56" spans="1:7" s="57" customFormat="1" ht="35.15" customHeight="1" x14ac:dyDescent="0.35">
      <c r="A56" s="63"/>
      <c r="B56" s="163"/>
      <c r="C56" s="139" t="str">
        <f>'OCRT Details'!C56</f>
        <v>3.1.f. Feasibility analysis</v>
      </c>
      <c r="D56" s="69">
        <f>'OCRT Details'!H56</f>
        <v>0</v>
      </c>
      <c r="E56" s="69" t="str">
        <f>'OCRT Details'!I56</f>
        <v>Select from list</v>
      </c>
      <c r="F56" s="88" t="str">
        <f>'OCRT Details'!J56</f>
        <v/>
      </c>
      <c r="G56" s="56"/>
    </row>
    <row r="57" spans="1:7" s="57" customFormat="1" ht="35.15" customHeight="1" x14ac:dyDescent="0.35">
      <c r="A57" s="64">
        <v>3.2</v>
      </c>
      <c r="B57" s="161" t="str">
        <f>'OCRT Details'!B57:B64</f>
        <v>Design and implementation</v>
      </c>
      <c r="C57" s="17"/>
      <c r="D57" s="32"/>
      <c r="E57" s="33"/>
      <c r="F57" s="33"/>
      <c r="G57" s="68">
        <f>AVERAGE(D58:D64)</f>
        <v>0</v>
      </c>
    </row>
    <row r="58" spans="1:7" s="57" customFormat="1" ht="35.15" customHeight="1" x14ac:dyDescent="0.35">
      <c r="A58" s="61"/>
      <c r="B58" s="162"/>
      <c r="C58" s="139" t="str">
        <f>'OCRT Details'!C58</f>
        <v>3.2.a. Transfer value</v>
      </c>
      <c r="D58" s="69">
        <f>'OCRT Details'!H58</f>
        <v>0</v>
      </c>
      <c r="E58" s="69" t="str">
        <f>'OCRT Details'!I58</f>
        <v>Select from list</v>
      </c>
      <c r="F58" s="88" t="str">
        <f>'OCRT Details'!J58</f>
        <v/>
      </c>
      <c r="G58" s="56"/>
    </row>
    <row r="59" spans="1:7" s="57" customFormat="1" ht="35.15" customHeight="1" x14ac:dyDescent="0.35">
      <c r="A59" s="59"/>
      <c r="B59" s="162"/>
      <c r="C59" s="139" t="str">
        <f>'OCRT Details'!C59</f>
        <v>3.2.b. Selection of delivery mechanism</v>
      </c>
      <c r="D59" s="69">
        <f>'OCRT Details'!H59</f>
        <v>0</v>
      </c>
      <c r="E59" s="69" t="str">
        <f>'OCRT Details'!I59</f>
        <v>Select from list</v>
      </c>
      <c r="F59" s="88" t="str">
        <f>'OCRT Details'!J59</f>
        <v/>
      </c>
      <c r="G59" s="56"/>
    </row>
    <row r="60" spans="1:7" s="57" customFormat="1" ht="35.15" customHeight="1" x14ac:dyDescent="0.35">
      <c r="A60" s="59"/>
      <c r="B60" s="162"/>
      <c r="C60" s="139" t="str">
        <f>'OCRT Details'!C60</f>
        <v>3.2.c. Vulnerability analysis and targeting</v>
      </c>
      <c r="D60" s="69">
        <f>'OCRT Details'!H60</f>
        <v>0</v>
      </c>
      <c r="E60" s="69" t="str">
        <f>'OCRT Details'!I60</f>
        <v>Select from list</v>
      </c>
      <c r="F60" s="88" t="str">
        <f>'OCRT Details'!J60</f>
        <v/>
      </c>
      <c r="G60" s="56"/>
    </row>
    <row r="61" spans="1:7" s="57" customFormat="1" ht="35.15" customHeight="1" x14ac:dyDescent="0.35">
      <c r="A61" s="59"/>
      <c r="B61" s="162"/>
      <c r="C61" s="139" t="str">
        <f>'OCRT Details'!C61</f>
        <v>3.2.d. Programme setup</v>
      </c>
      <c r="D61" s="69">
        <f>'OCRT Details'!H61</f>
        <v>0</v>
      </c>
      <c r="E61" s="69" t="str">
        <f>'OCRT Details'!I61</f>
        <v>Select from list</v>
      </c>
      <c r="F61" s="88" t="str">
        <f>'OCRT Details'!J61</f>
        <v/>
      </c>
      <c r="G61" s="56"/>
    </row>
    <row r="62" spans="1:7" s="57" customFormat="1" ht="35.15" customHeight="1" x14ac:dyDescent="0.35">
      <c r="A62" s="59"/>
      <c r="B62" s="162"/>
      <c r="C62" s="139" t="str">
        <f>'OCRT Details'!C62</f>
        <v>3.2.e. Beneficiary communication</v>
      </c>
      <c r="D62" s="69">
        <f>'OCRT Details'!H62</f>
        <v>0</v>
      </c>
      <c r="E62" s="69" t="str">
        <f>'OCRT Details'!I62</f>
        <v>Select from list</v>
      </c>
      <c r="F62" s="88" t="str">
        <f>'OCRT Details'!J62</f>
        <v/>
      </c>
      <c r="G62" s="56"/>
    </row>
    <row r="63" spans="1:7" s="57" customFormat="1" ht="35.15" customHeight="1" x14ac:dyDescent="0.35">
      <c r="A63" s="59"/>
      <c r="B63" s="162"/>
      <c r="C63" s="139" t="str">
        <f>'OCRT Details'!C63</f>
        <v>3.2.f. Beneficiary data protection</v>
      </c>
      <c r="D63" s="69">
        <f>'OCRT Details'!H63</f>
        <v>0</v>
      </c>
      <c r="E63" s="69" t="str">
        <f>'OCRT Details'!I63</f>
        <v>Select from list</v>
      </c>
      <c r="F63" s="88" t="str">
        <f>'OCRT Details'!J63</f>
        <v/>
      </c>
      <c r="G63" s="56"/>
    </row>
    <row r="64" spans="1:7" s="57" customFormat="1" ht="35.15" customHeight="1" x14ac:dyDescent="0.35">
      <c r="A64" s="59"/>
      <c r="B64" s="163"/>
      <c r="C64" s="139" t="str">
        <f>'OCRT Details'!C64</f>
        <v>3.2.g. Safety and security</v>
      </c>
      <c r="D64" s="69">
        <f>'OCRT Details'!H64</f>
        <v>0</v>
      </c>
      <c r="E64" s="69" t="str">
        <f>'OCRT Details'!I64</f>
        <v>Select from list</v>
      </c>
      <c r="F64" s="88" t="str">
        <f>'OCRT Details'!J64</f>
        <v/>
      </c>
      <c r="G64" s="56"/>
    </row>
    <row r="65" spans="1:7" s="57" customFormat="1" ht="35.15" customHeight="1" x14ac:dyDescent="0.35">
      <c r="A65" s="64">
        <v>3.3</v>
      </c>
      <c r="B65" s="161" t="str">
        <f>'OCRT Details'!B65:B68</f>
        <v>Monitoring and evaluation</v>
      </c>
      <c r="C65" s="17"/>
      <c r="D65" s="32"/>
      <c r="E65" s="33"/>
      <c r="F65" s="33"/>
      <c r="G65" s="68">
        <f>AVERAGE(D66:D68)</f>
        <v>0</v>
      </c>
    </row>
    <row r="66" spans="1:7" s="57" customFormat="1" ht="35.15" customHeight="1" x14ac:dyDescent="0.35">
      <c r="A66" s="61"/>
      <c r="B66" s="162"/>
      <c r="C66" s="139" t="str">
        <f>'OCRT Details'!C66</f>
        <v>3.3.a. Post-distribution monitoring</v>
      </c>
      <c r="D66" s="69">
        <f>'OCRT Details'!H66</f>
        <v>0</v>
      </c>
      <c r="E66" s="69" t="str">
        <f>'OCRT Details'!I66</f>
        <v>Select from list</v>
      </c>
      <c r="F66" s="88" t="str">
        <f>'OCRT Details'!J66</f>
        <v/>
      </c>
      <c r="G66" s="56"/>
    </row>
    <row r="67" spans="1:7" s="57" customFormat="1" ht="35.15" customHeight="1" x14ac:dyDescent="0.35">
      <c r="A67" s="59"/>
      <c r="B67" s="162"/>
      <c r="C67" s="139" t="str">
        <f>'OCRT Details'!C67</f>
        <v>3.3.b. Market monitoring</v>
      </c>
      <c r="D67" s="69">
        <f>'OCRT Details'!H67</f>
        <v>0</v>
      </c>
      <c r="E67" s="69" t="str">
        <f>'OCRT Details'!I67</f>
        <v>Select from list</v>
      </c>
      <c r="F67" s="88" t="str">
        <f>'OCRT Details'!J67</f>
        <v/>
      </c>
      <c r="G67" s="56"/>
    </row>
    <row r="68" spans="1:7" s="57" customFormat="1" ht="35.15" customHeight="1" x14ac:dyDescent="0.35">
      <c r="A68" s="59"/>
      <c r="B68" s="163"/>
      <c r="C68" s="139" t="str">
        <f>'OCRT Details'!C68</f>
        <v>3.3.c. Data analysis and utilisation</v>
      </c>
      <c r="D68" s="69">
        <f>'OCRT Details'!H68</f>
        <v>0</v>
      </c>
      <c r="E68" s="69" t="str">
        <f>'OCRT Details'!I68</f>
        <v>Select from list</v>
      </c>
      <c r="F68" s="88" t="str">
        <f>'OCRT Details'!J68</f>
        <v/>
      </c>
      <c r="G68" s="56"/>
    </row>
    <row r="69" spans="1:7" s="51" customFormat="1" ht="35.15" customHeight="1" x14ac:dyDescent="0.35">
      <c r="A69" s="164" t="str">
        <f>'OCRT Details'!A69:C69</f>
        <v xml:space="preserve">  Category 4: External engagement</v>
      </c>
      <c r="B69" s="165"/>
      <c r="C69" s="166"/>
      <c r="D69" s="151"/>
      <c r="E69" s="9"/>
      <c r="F69" s="9"/>
      <c r="G69" s="67">
        <f>AVERAGE(G71:G78)</f>
        <v>0</v>
      </c>
    </row>
    <row r="70" spans="1:7" s="54" customFormat="1" ht="35.15" customHeight="1" x14ac:dyDescent="0.35">
      <c r="A70" s="11"/>
      <c r="B70" s="12" t="s">
        <v>5</v>
      </c>
      <c r="C70" s="12" t="s">
        <v>6</v>
      </c>
      <c r="D70" s="12" t="s">
        <v>0</v>
      </c>
      <c r="E70" s="13" t="s">
        <v>8</v>
      </c>
      <c r="F70" s="13" t="s">
        <v>16</v>
      </c>
      <c r="G70" s="53"/>
    </row>
    <row r="71" spans="1:7" s="57" customFormat="1" ht="35.15" customHeight="1" x14ac:dyDescent="0.35">
      <c r="A71" s="65">
        <v>4.0999999999999996</v>
      </c>
      <c r="B71" s="161" t="str">
        <f>'OCRT Details'!B71:B73</f>
        <v>Communications</v>
      </c>
      <c r="C71" s="17"/>
      <c r="D71" s="32"/>
      <c r="E71" s="33"/>
      <c r="F71" s="20"/>
      <c r="G71" s="68">
        <f>AVERAGE(D72:D73)</f>
        <v>0</v>
      </c>
    </row>
    <row r="72" spans="1:7" s="57" customFormat="1" ht="35.15" customHeight="1" x14ac:dyDescent="0.35">
      <c r="A72" s="61"/>
      <c r="B72" s="162"/>
      <c r="C72" s="139" t="str">
        <f>'OCRT Details'!C72</f>
        <v>4.1.a. Strategy</v>
      </c>
      <c r="D72" s="69">
        <f>'OCRT Details'!H72</f>
        <v>0</v>
      </c>
      <c r="E72" s="69" t="str">
        <f>'OCRT Details'!I72</f>
        <v>Select from list</v>
      </c>
      <c r="F72" s="88" t="str">
        <f>'OCRT Details'!J72</f>
        <v/>
      </c>
      <c r="G72" s="56"/>
    </row>
    <row r="73" spans="1:7" s="57" customFormat="1" ht="35.15" customHeight="1" x14ac:dyDescent="0.35">
      <c r="A73" s="59"/>
      <c r="B73" s="163"/>
      <c r="C73" s="139" t="str">
        <f>'OCRT Details'!C73</f>
        <v>4.1.b. Practice</v>
      </c>
      <c r="D73" s="69">
        <f>'OCRT Details'!H73</f>
        <v>0</v>
      </c>
      <c r="E73" s="69" t="str">
        <f>'OCRT Details'!I73</f>
        <v>Select from list</v>
      </c>
      <c r="F73" s="88" t="str">
        <f>'OCRT Details'!J73</f>
        <v/>
      </c>
      <c r="G73" s="56"/>
    </row>
    <row r="74" spans="1:7" s="57" customFormat="1" ht="35.15" customHeight="1" x14ac:dyDescent="0.35">
      <c r="A74" s="65">
        <v>4.2</v>
      </c>
      <c r="B74" s="162" t="str">
        <f>'OCRT Details'!B74:B78</f>
        <v>Coordination</v>
      </c>
      <c r="C74" s="17"/>
      <c r="D74" s="32"/>
      <c r="E74" s="33"/>
      <c r="F74" s="33"/>
      <c r="G74" s="68">
        <f>AVERAGE(D75:D78)</f>
        <v>0</v>
      </c>
    </row>
    <row r="75" spans="1:7" s="57" customFormat="1" ht="35.15" customHeight="1" x14ac:dyDescent="0.35">
      <c r="A75" s="61"/>
      <c r="B75" s="162"/>
      <c r="C75" s="139" t="str">
        <f>'OCRT Details'!C75</f>
        <v>4.2.a. Global involvement</v>
      </c>
      <c r="D75" s="69">
        <f>'OCRT Details'!H75</f>
        <v>0</v>
      </c>
      <c r="E75" s="69" t="str">
        <f>'OCRT Details'!I75</f>
        <v>Select from list</v>
      </c>
      <c r="F75" s="88" t="str">
        <f>'OCRT Details'!J75</f>
        <v/>
      </c>
      <c r="G75" s="56"/>
    </row>
    <row r="76" spans="1:7" s="57" customFormat="1" ht="35.15" customHeight="1" x14ac:dyDescent="0.35">
      <c r="A76" s="59"/>
      <c r="B76" s="162"/>
      <c r="C76" s="139" t="str">
        <f>'OCRT Details'!C76</f>
        <v>4.2.b. Local involvement</v>
      </c>
      <c r="D76" s="69">
        <f>'OCRT Details'!H76</f>
        <v>0</v>
      </c>
      <c r="E76" s="69" t="str">
        <f>'OCRT Details'!I76</f>
        <v>Select from list</v>
      </c>
      <c r="F76" s="88" t="str">
        <f>'OCRT Details'!J76</f>
        <v/>
      </c>
      <c r="G76" s="56"/>
    </row>
    <row r="77" spans="1:7" s="57" customFormat="1" ht="35.15" customHeight="1" x14ac:dyDescent="0.35">
      <c r="A77" s="59"/>
      <c r="B77" s="162"/>
      <c r="C77" s="139" t="str">
        <f>'OCRT Details'!C77</f>
        <v>4.2.c. Collaboration</v>
      </c>
      <c r="D77" s="69">
        <f>'OCRT Details'!H77</f>
        <v>0</v>
      </c>
      <c r="E77" s="69" t="str">
        <f>'OCRT Details'!I77</f>
        <v>Select from list</v>
      </c>
      <c r="F77" s="88" t="str">
        <f>'OCRT Details'!J77</f>
        <v/>
      </c>
      <c r="G77" s="56"/>
    </row>
    <row r="78" spans="1:7" s="57" customFormat="1" ht="35.15" customHeight="1" x14ac:dyDescent="0.35">
      <c r="A78" s="59"/>
      <c r="B78" s="163"/>
      <c r="C78" s="139" t="str">
        <f>'OCRT Details'!C78</f>
        <v>4.2.d. Receptiveness</v>
      </c>
      <c r="D78" s="69">
        <f>'OCRT Details'!H78</f>
        <v>0</v>
      </c>
      <c r="E78" s="69" t="str">
        <f>'OCRT Details'!I78</f>
        <v>Select from list</v>
      </c>
      <c r="F78" s="88" t="str">
        <f>'OCRT Details'!J78</f>
        <v/>
      </c>
      <c r="G78" s="56"/>
    </row>
  </sheetData>
  <sheetProtection password="EDC1" sheet="1" objects="1" scenarios="1"/>
  <mergeCells count="18">
    <mergeCell ref="B74:B78"/>
    <mergeCell ref="B25:B28"/>
    <mergeCell ref="B29:B34"/>
    <mergeCell ref="B35:B38"/>
    <mergeCell ref="B39:B42"/>
    <mergeCell ref="B43:B47"/>
    <mergeCell ref="A48:C48"/>
    <mergeCell ref="B50:B56"/>
    <mergeCell ref="B57:B64"/>
    <mergeCell ref="B65:B68"/>
    <mergeCell ref="A69:C69"/>
    <mergeCell ref="B71:B73"/>
    <mergeCell ref="B21:B24"/>
    <mergeCell ref="A2:C2"/>
    <mergeCell ref="B4:B8"/>
    <mergeCell ref="B9:B13"/>
    <mergeCell ref="B14:B18"/>
    <mergeCell ref="A19:C19"/>
  </mergeCells>
  <pageMargins left="0.7" right="0.7" top="0.75" bottom="0.75" header="0.3" footer="0.3"/>
  <pageSetup orientation="portrait"/>
  <ignoredErrors>
    <ignoredError sqref="C5:C8 C10:C13 C15:C18 B4:B18 B21:C28 B29:C47 B50:C68 B71:C78 V6:W6 A21:A39 A43 A48 A19 A2 A69 D5:F8" unlockedFormula="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Q399"/>
  <sheetViews>
    <sheetView zoomScale="80" zoomScaleNormal="80" zoomScalePageLayoutView="80" workbookViewId="0">
      <selection activeCell="F7" sqref="F7"/>
    </sheetView>
  </sheetViews>
  <sheetFormatPr defaultColWidth="10.83203125" defaultRowHeight="13" outlineLevelCol="1" x14ac:dyDescent="0.35"/>
  <cols>
    <col min="1" max="1" width="5.08203125" style="1" customWidth="1"/>
    <col min="2" max="2" width="17.58203125" style="2" customWidth="1"/>
    <col min="3" max="3" width="25.58203125" style="2" customWidth="1" outlineLevel="1"/>
    <col min="4" max="5" width="25.58203125" style="2" customWidth="1"/>
    <col min="6" max="6" width="26.58203125" style="2" customWidth="1"/>
    <col min="7" max="7" width="28.58203125" style="2" customWidth="1"/>
    <col min="8" max="8" width="9.08203125" style="123" customWidth="1"/>
    <col min="9" max="9" width="13.58203125" style="124" customWidth="1"/>
    <col min="10" max="10" width="13.08203125" style="125" customWidth="1"/>
    <col min="11" max="14" width="13.08203125" style="126" hidden="1" customWidth="1"/>
    <col min="15" max="15" width="30.58203125" style="90" customWidth="1"/>
    <col min="16" max="16" width="30.58203125" style="127" customWidth="1"/>
    <col min="17" max="17" width="40.58203125" style="128" customWidth="1"/>
    <col min="18" max="16384" width="10.83203125" style="90"/>
  </cols>
  <sheetData>
    <row r="1" spans="1:17" ht="14.25" customHeight="1" x14ac:dyDescent="0.35">
      <c r="G1" s="89" t="s">
        <v>153</v>
      </c>
      <c r="H1" s="92" t="s">
        <v>17</v>
      </c>
      <c r="I1" s="93" t="s">
        <v>18</v>
      </c>
      <c r="J1" s="94" t="s">
        <v>19</v>
      </c>
      <c r="K1" s="95"/>
      <c r="L1" s="95"/>
      <c r="M1" s="95"/>
      <c r="N1" s="95"/>
      <c r="P1" s="96"/>
      <c r="Q1" s="97"/>
    </row>
    <row r="2" spans="1:17" s="102" customFormat="1" ht="21.75" customHeight="1" x14ac:dyDescent="0.35">
      <c r="A2" s="158" t="s">
        <v>220</v>
      </c>
      <c r="B2" s="159"/>
      <c r="C2" s="160"/>
      <c r="D2" s="153"/>
      <c r="E2" s="154"/>
      <c r="F2" s="154"/>
      <c r="G2" s="9"/>
      <c r="H2" s="98"/>
      <c r="I2" s="98"/>
      <c r="J2" s="98"/>
      <c r="K2" s="100"/>
      <c r="L2" s="100"/>
      <c r="M2" s="100"/>
      <c r="N2" s="100"/>
      <c r="O2" s="98"/>
      <c r="P2" s="98"/>
      <c r="Q2" s="101"/>
    </row>
    <row r="3" spans="1:17" s="108" customFormat="1" ht="28.5" customHeight="1" x14ac:dyDescent="0.35">
      <c r="A3" s="11" t="s">
        <v>1</v>
      </c>
      <c r="B3" s="12" t="s">
        <v>3</v>
      </c>
      <c r="C3" s="12" t="s">
        <v>4</v>
      </c>
      <c r="D3" s="12">
        <v>1</v>
      </c>
      <c r="E3" s="12">
        <v>2</v>
      </c>
      <c r="F3" s="12">
        <v>3</v>
      </c>
      <c r="G3" s="12">
        <v>4</v>
      </c>
      <c r="H3" s="104" t="s">
        <v>0</v>
      </c>
      <c r="I3" s="105" t="s">
        <v>8</v>
      </c>
      <c r="J3" s="105" t="s">
        <v>16</v>
      </c>
      <c r="K3" s="106"/>
      <c r="L3" s="106"/>
      <c r="M3" s="106"/>
      <c r="N3" s="106"/>
      <c r="O3" s="107" t="s">
        <v>11</v>
      </c>
      <c r="P3" s="104" t="s">
        <v>12</v>
      </c>
      <c r="Q3" s="104" t="s">
        <v>13</v>
      </c>
    </row>
    <row r="4" spans="1:17" ht="27" customHeight="1" x14ac:dyDescent="0.35">
      <c r="A4" s="16">
        <v>1.1000000000000001</v>
      </c>
      <c r="B4" s="155" t="s">
        <v>36</v>
      </c>
      <c r="C4" s="17"/>
      <c r="D4" s="18"/>
      <c r="E4" s="18"/>
      <c r="F4" s="18"/>
      <c r="G4" s="19"/>
      <c r="H4" s="111"/>
      <c r="I4" s="112"/>
      <c r="J4" s="113"/>
      <c r="K4" s="113"/>
      <c r="L4" s="113"/>
      <c r="M4" s="113"/>
      <c r="N4" s="113"/>
      <c r="O4" s="113"/>
      <c r="P4" s="113"/>
      <c r="Q4" s="113"/>
    </row>
    <row r="5" spans="1:17" ht="40.5" customHeight="1" x14ac:dyDescent="0.35">
      <c r="A5" s="28"/>
      <c r="B5" s="156"/>
      <c r="C5" s="22" t="s">
        <v>221</v>
      </c>
      <c r="D5" s="34" t="s">
        <v>265</v>
      </c>
      <c r="E5" s="34" t="s">
        <v>266</v>
      </c>
      <c r="F5" s="34" t="s">
        <v>267</v>
      </c>
      <c r="G5" s="34" t="s">
        <v>268</v>
      </c>
      <c r="H5" s="69">
        <v>1</v>
      </c>
      <c r="I5" s="114" t="s">
        <v>19</v>
      </c>
      <c r="J5" s="43" t="str">
        <f t="shared" ref="J5:J8" si="0">IF(K5&lt;&gt;FALSE,K5,IF(L5&lt;&gt;FALSE,L5,IF(M5&lt;&gt;FALSE,M5,IF(N5&lt;&gt;FALSE,N5,""))))</f>
        <v>Improve Now</v>
      </c>
      <c r="K5" s="43" t="str">
        <f t="shared" ref="K5:K8" si="1">IF($H5=1,IF($I5="Low","Investigate Now",IF($I5="Medium","Investigate &amp; Improve Now",IF($I5="High","Improve Now",FALSE))))</f>
        <v>Improve Now</v>
      </c>
      <c r="L5" s="43" t="b">
        <f t="shared" ref="L5:L8" si="2">IF($H5=2,IF($I5="Low","Investigate Soon",IF($I5="Medium","Investigate &amp; Improve Soon",IF($I5="High","Improve Soon",FALSE))))</f>
        <v>0</v>
      </c>
      <c r="M5" s="43" t="b">
        <f t="shared" ref="M5:M8" si="3">IF($H5=3,IF($I5="Low","Investigate More",IF($I5="Medium","Investigate &amp; Improve More",IF($I5="High","Improve More",FALSE))))</f>
        <v>0</v>
      </c>
      <c r="N5" s="43" t="b">
        <f>IF($H5=4,IF($I5="Low","Communicate",IF($I5="Medium","Communicate &amp; Maintain",IF($I5="High","Maintain",FALSE))))</f>
        <v>0</v>
      </c>
      <c r="O5" s="115"/>
      <c r="P5" s="116"/>
      <c r="Q5" s="116"/>
    </row>
    <row r="6" spans="1:17" ht="60" customHeight="1" x14ac:dyDescent="0.35">
      <c r="A6" s="28"/>
      <c r="B6" s="156"/>
      <c r="C6" s="22" t="s">
        <v>129</v>
      </c>
      <c r="D6" s="23" t="s">
        <v>134</v>
      </c>
      <c r="E6" s="23" t="s">
        <v>39</v>
      </c>
      <c r="F6" s="23" t="s">
        <v>38</v>
      </c>
      <c r="G6" s="23" t="s">
        <v>37</v>
      </c>
      <c r="H6" s="69">
        <v>3</v>
      </c>
      <c r="I6" s="114" t="s">
        <v>17</v>
      </c>
      <c r="J6" s="43" t="str">
        <f t="shared" si="0"/>
        <v>Investigate More</v>
      </c>
      <c r="K6" s="43" t="b">
        <f t="shared" si="1"/>
        <v>0</v>
      </c>
      <c r="L6" s="43" t="b">
        <f t="shared" si="2"/>
        <v>0</v>
      </c>
      <c r="M6" s="43" t="str">
        <f t="shared" si="3"/>
        <v>Investigate More</v>
      </c>
      <c r="N6" s="43" t="b">
        <f>IF($H6=4,IF($I6="Low","Communicate",IF($I6="Medium","Communicate &amp; Maintain",IF($I6="High","Maintain",FALSE))))</f>
        <v>0</v>
      </c>
      <c r="O6" s="115"/>
      <c r="P6" s="116"/>
      <c r="Q6" s="116"/>
    </row>
    <row r="7" spans="1:17" ht="60" customHeight="1" x14ac:dyDescent="0.35">
      <c r="A7" s="28"/>
      <c r="B7" s="156"/>
      <c r="C7" s="22" t="s">
        <v>130</v>
      </c>
      <c r="D7" s="23" t="s">
        <v>155</v>
      </c>
      <c r="E7" s="23" t="s">
        <v>188</v>
      </c>
      <c r="F7" s="23" t="s">
        <v>189</v>
      </c>
      <c r="G7" s="23" t="s">
        <v>269</v>
      </c>
      <c r="H7" s="69">
        <v>2</v>
      </c>
      <c r="I7" s="114" t="s">
        <v>19</v>
      </c>
      <c r="J7" s="43" t="str">
        <f t="shared" si="0"/>
        <v>Improve Soon</v>
      </c>
      <c r="K7" s="43" t="b">
        <f t="shared" si="1"/>
        <v>0</v>
      </c>
      <c r="L7" s="43" t="str">
        <f t="shared" si="2"/>
        <v>Improve Soon</v>
      </c>
      <c r="M7" s="43" t="b">
        <f t="shared" si="3"/>
        <v>0</v>
      </c>
      <c r="N7" s="43" t="b">
        <f>IF($H7=4,IF($I7="Low","Communicate",IF($I7="Medium","Communicate &amp; Maintain",IF($I7="High","Maintain",FALSE))))</f>
        <v>0</v>
      </c>
      <c r="O7" s="115"/>
      <c r="P7" s="116"/>
      <c r="Q7" s="116"/>
    </row>
    <row r="8" spans="1:17" ht="97.5" customHeight="1" x14ac:dyDescent="0.35">
      <c r="A8" s="28"/>
      <c r="B8" s="157"/>
      <c r="C8" s="22" t="s">
        <v>148</v>
      </c>
      <c r="D8" s="23" t="s">
        <v>149</v>
      </c>
      <c r="E8" s="23" t="s">
        <v>150</v>
      </c>
      <c r="F8" s="23" t="s">
        <v>270</v>
      </c>
      <c r="G8" s="23" t="s">
        <v>271</v>
      </c>
      <c r="H8" s="69">
        <v>2</v>
      </c>
      <c r="I8" s="114" t="s">
        <v>19</v>
      </c>
      <c r="J8" s="43" t="str">
        <f t="shared" si="0"/>
        <v>Improve Soon</v>
      </c>
      <c r="K8" s="43" t="b">
        <f t="shared" si="1"/>
        <v>0</v>
      </c>
      <c r="L8" s="43" t="str">
        <f t="shared" si="2"/>
        <v>Improve Soon</v>
      </c>
      <c r="M8" s="43" t="b">
        <f t="shared" si="3"/>
        <v>0</v>
      </c>
      <c r="N8" s="43" t="b">
        <f>IF($H8=4,IF($I8="Low","Communicate",IF($I8="Medium","Communicate &amp; Maintain",IF($I8="High","Maintain",FALSE))))</f>
        <v>0</v>
      </c>
      <c r="O8" s="115"/>
      <c r="P8" s="116"/>
      <c r="Q8" s="116"/>
    </row>
    <row r="9" spans="1:17" ht="27.75" customHeight="1" x14ac:dyDescent="0.35">
      <c r="A9" s="16">
        <v>1.2</v>
      </c>
      <c r="B9" s="156" t="s">
        <v>222</v>
      </c>
      <c r="C9" s="17"/>
      <c r="D9" s="18"/>
      <c r="E9" s="18"/>
      <c r="F9" s="18"/>
      <c r="G9" s="19"/>
      <c r="H9" s="111"/>
      <c r="I9" s="112"/>
      <c r="J9" s="112"/>
      <c r="K9" s="112"/>
      <c r="L9" s="112"/>
      <c r="M9" s="112"/>
      <c r="N9" s="112"/>
      <c r="O9" s="113"/>
      <c r="P9" s="113"/>
      <c r="Q9" s="113"/>
    </row>
    <row r="10" spans="1:17" ht="63" customHeight="1" x14ac:dyDescent="0.35">
      <c r="A10" s="28"/>
      <c r="B10" s="156"/>
      <c r="C10" s="22" t="s">
        <v>131</v>
      </c>
      <c r="D10" s="22" t="s">
        <v>156</v>
      </c>
      <c r="E10" s="22" t="s">
        <v>157</v>
      </c>
      <c r="F10" s="22" t="s">
        <v>158</v>
      </c>
      <c r="G10" s="22" t="s">
        <v>159</v>
      </c>
      <c r="H10" s="69">
        <v>1</v>
      </c>
      <c r="I10" s="114" t="s">
        <v>19</v>
      </c>
      <c r="J10" s="43" t="str">
        <f t="shared" ref="J10:J13" si="4">IF(K10&lt;&gt;FALSE,K10,IF(L10&lt;&gt;FALSE,L10,IF(M10&lt;&gt;FALSE,M10,IF(N10&lt;&gt;FALSE,N10,""))))</f>
        <v>Improve Now</v>
      </c>
      <c r="K10" s="43" t="str">
        <f t="shared" ref="K10:K13" si="5">IF($H10=1,IF($I10="Low","Investigate Now",IF($I10="Medium","Investigate &amp; Improve Now",IF($I10="High","Improve Now",FALSE))))</f>
        <v>Improve Now</v>
      </c>
      <c r="L10" s="43" t="b">
        <f t="shared" ref="L10:L13" si="6">IF($H10=2,IF($I10="Low","Investigate Soon",IF($I10="Medium","Investigate &amp; Improve Soon",IF($I10="High","Improve Soon",FALSE))))</f>
        <v>0</v>
      </c>
      <c r="M10" s="43" t="b">
        <f t="shared" ref="M10:M13" si="7">IF($H10=3,IF($I10="Low","Investigate More",IF($I10="Medium","Investigate &amp; Improve More",IF($I10="High","Improve More",FALSE))))</f>
        <v>0</v>
      </c>
      <c r="N10" s="43" t="b">
        <f>IF($H10=4,IF($I10="Low","Communicate",IF($I10="Medium","Communicate &amp; Maintain",IF($I10="High","Maintain",FALSE))))</f>
        <v>0</v>
      </c>
      <c r="O10" s="115"/>
      <c r="P10" s="116"/>
      <c r="Q10" s="116"/>
    </row>
    <row r="11" spans="1:17" ht="69.75" customHeight="1" x14ac:dyDescent="0.35">
      <c r="A11" s="28"/>
      <c r="B11" s="156"/>
      <c r="C11" s="22" t="s">
        <v>135</v>
      </c>
      <c r="D11" s="34" t="s">
        <v>216</v>
      </c>
      <c r="E11" s="34" t="s">
        <v>217</v>
      </c>
      <c r="F11" s="34" t="s">
        <v>218</v>
      </c>
      <c r="G11" s="34" t="s">
        <v>219</v>
      </c>
      <c r="H11" s="69">
        <v>2</v>
      </c>
      <c r="I11" s="114" t="s">
        <v>18</v>
      </c>
      <c r="J11" s="43" t="str">
        <f t="shared" si="4"/>
        <v>Investigate &amp; Improve Soon</v>
      </c>
      <c r="K11" s="43" t="b">
        <f t="shared" si="5"/>
        <v>0</v>
      </c>
      <c r="L11" s="43" t="str">
        <f t="shared" si="6"/>
        <v>Investigate &amp; Improve Soon</v>
      </c>
      <c r="M11" s="43" t="b">
        <f t="shared" si="7"/>
        <v>0</v>
      </c>
      <c r="N11" s="43" t="b">
        <f t="shared" ref="N11:N18" si="8">IF($H11=4,IF($I11="Low","Communicate",IF($I11="Medium","Communicate &amp; Maintain",IF($I11="High","Maintain",FALSE))))</f>
        <v>0</v>
      </c>
      <c r="O11" s="115"/>
      <c r="P11" s="116"/>
      <c r="Q11" s="116"/>
    </row>
    <row r="12" spans="1:17" ht="63.75" customHeight="1" x14ac:dyDescent="0.35">
      <c r="A12" s="28"/>
      <c r="B12" s="156"/>
      <c r="C12" s="22" t="s">
        <v>136</v>
      </c>
      <c r="D12" s="23" t="s">
        <v>192</v>
      </c>
      <c r="E12" s="23" t="s">
        <v>193</v>
      </c>
      <c r="F12" s="23" t="s">
        <v>272</v>
      </c>
      <c r="G12" s="23" t="s">
        <v>194</v>
      </c>
      <c r="H12" s="69">
        <v>2</v>
      </c>
      <c r="I12" s="114" t="s">
        <v>19</v>
      </c>
      <c r="J12" s="43" t="str">
        <f t="shared" si="4"/>
        <v>Improve Soon</v>
      </c>
      <c r="K12" s="43" t="b">
        <f t="shared" si="5"/>
        <v>0</v>
      </c>
      <c r="L12" s="43" t="str">
        <f t="shared" si="6"/>
        <v>Improve Soon</v>
      </c>
      <c r="M12" s="43" t="b">
        <f t="shared" si="7"/>
        <v>0</v>
      </c>
      <c r="N12" s="43" t="b">
        <f t="shared" si="8"/>
        <v>0</v>
      </c>
      <c r="O12" s="115"/>
      <c r="P12" s="116"/>
      <c r="Q12" s="116"/>
    </row>
    <row r="13" spans="1:17" ht="62.25" customHeight="1" x14ac:dyDescent="0.35">
      <c r="A13" s="28"/>
      <c r="B13" s="157"/>
      <c r="C13" s="22" t="s">
        <v>132</v>
      </c>
      <c r="D13" s="23" t="s">
        <v>190</v>
      </c>
      <c r="E13" s="23" t="s">
        <v>191</v>
      </c>
      <c r="F13" s="23" t="s">
        <v>195</v>
      </c>
      <c r="G13" s="23" t="s">
        <v>196</v>
      </c>
      <c r="H13" s="69">
        <v>1</v>
      </c>
      <c r="I13" s="114" t="s">
        <v>19</v>
      </c>
      <c r="J13" s="43" t="str">
        <f t="shared" si="4"/>
        <v>Improve Now</v>
      </c>
      <c r="K13" s="43" t="str">
        <f t="shared" si="5"/>
        <v>Improve Now</v>
      </c>
      <c r="L13" s="43" t="b">
        <f t="shared" si="6"/>
        <v>0</v>
      </c>
      <c r="M13" s="43" t="b">
        <f t="shared" si="7"/>
        <v>0</v>
      </c>
      <c r="N13" s="43" t="b">
        <f t="shared" si="8"/>
        <v>0</v>
      </c>
      <c r="O13" s="115"/>
      <c r="P13" s="116"/>
      <c r="Q13" s="116"/>
    </row>
    <row r="14" spans="1:17" ht="26.25" customHeight="1" x14ac:dyDescent="0.35">
      <c r="A14" s="16">
        <v>1.3</v>
      </c>
      <c r="B14" s="155" t="s">
        <v>241</v>
      </c>
      <c r="C14" s="17"/>
      <c r="D14" s="18"/>
      <c r="E14" s="18"/>
      <c r="F14" s="18"/>
      <c r="G14" s="19"/>
      <c r="H14" s="111"/>
      <c r="I14" s="112"/>
      <c r="J14" s="112"/>
      <c r="K14" s="112"/>
      <c r="L14" s="112"/>
      <c r="M14" s="112"/>
      <c r="N14" s="112"/>
      <c r="O14" s="113"/>
      <c r="P14" s="113"/>
      <c r="Q14" s="113"/>
    </row>
    <row r="15" spans="1:17" ht="54" customHeight="1" x14ac:dyDescent="0.35">
      <c r="A15" s="28"/>
      <c r="B15" s="156"/>
      <c r="C15" s="22" t="s">
        <v>133</v>
      </c>
      <c r="D15" s="83" t="s">
        <v>160</v>
      </c>
      <c r="E15" s="83" t="s">
        <v>161</v>
      </c>
      <c r="F15" s="83" t="s">
        <v>162</v>
      </c>
      <c r="G15" s="83" t="s">
        <v>163</v>
      </c>
      <c r="H15" s="69">
        <v>2</v>
      </c>
      <c r="I15" s="114" t="s">
        <v>19</v>
      </c>
      <c r="J15" s="43" t="str">
        <f t="shared" ref="J15" si="9">IF(K15&lt;&gt;FALSE,K15,IF(L15&lt;&gt;FALSE,L15,IF(M15&lt;&gt;FALSE,M15,IF(N15&lt;&gt;FALSE,N15,""))))</f>
        <v>Improve Soon</v>
      </c>
      <c r="K15" s="43" t="b">
        <f>IF($H15=1,IF($I15="Low","Investigate Now",IF($I15="Medium","Investigate &amp; Improve Now",IF($I15="High","Improve Now",FALSE))))</f>
        <v>0</v>
      </c>
      <c r="L15" s="43" t="str">
        <f t="shared" ref="L15:L18" si="10">IF($H15=2,IF($I15="Low","Investigate Soon",IF($I15="Medium","Investigate &amp; Improve Soon",IF($I15="High","Improve Soon",FALSE))))</f>
        <v>Improve Soon</v>
      </c>
      <c r="M15" s="43" t="b">
        <f t="shared" ref="M15:M18" si="11">IF($H15=3,IF($I15="Low","Investigate More",IF($I15="Medium","Investigate &amp; Improve More",IF($I15="High","Improve More",FALSE))))</f>
        <v>0</v>
      </c>
      <c r="N15" s="43" t="b">
        <f t="shared" si="8"/>
        <v>0</v>
      </c>
      <c r="O15" s="115"/>
      <c r="P15" s="116"/>
      <c r="Q15" s="116"/>
    </row>
    <row r="16" spans="1:17" ht="55.5" customHeight="1" x14ac:dyDescent="0.35">
      <c r="A16" s="28"/>
      <c r="B16" s="156"/>
      <c r="C16" s="36" t="s">
        <v>223</v>
      </c>
      <c r="D16" s="34" t="s">
        <v>40</v>
      </c>
      <c r="E16" s="34" t="s">
        <v>22</v>
      </c>
      <c r="F16" s="34" t="s">
        <v>23</v>
      </c>
      <c r="G16" s="34" t="s">
        <v>41</v>
      </c>
      <c r="H16" s="69">
        <v>1</v>
      </c>
      <c r="I16" s="114" t="s">
        <v>19</v>
      </c>
      <c r="J16" s="43" t="str">
        <f t="shared" ref="J16:J18" si="12">IF(K16&lt;&gt;FALSE,K16,IF(L16&lt;&gt;FALSE,L16,IF(M16&lt;&gt;FALSE,M16,IF(N16&lt;&gt;FALSE,N16,""))))</f>
        <v>Improve Now</v>
      </c>
      <c r="K16" s="43" t="str">
        <f>IF($H16=1,IF($I16="Low","Investigate Now",IF($I16="Medium","Investigate &amp; Improve Now",IF($I16="High","Improve Now",FALSE))))</f>
        <v>Improve Now</v>
      </c>
      <c r="L16" s="43" t="b">
        <f t="shared" si="10"/>
        <v>0</v>
      </c>
      <c r="M16" s="43" t="b">
        <f t="shared" si="11"/>
        <v>0</v>
      </c>
      <c r="N16" s="43" t="b">
        <f t="shared" si="8"/>
        <v>0</v>
      </c>
      <c r="O16" s="115"/>
      <c r="P16" s="116"/>
      <c r="Q16" s="116"/>
    </row>
    <row r="17" spans="1:17" ht="76.5" customHeight="1" x14ac:dyDescent="0.35">
      <c r="A17" s="28"/>
      <c r="B17" s="156"/>
      <c r="C17" s="36" t="s">
        <v>224</v>
      </c>
      <c r="D17" s="36" t="s">
        <v>197</v>
      </c>
      <c r="E17" s="34" t="s">
        <v>198</v>
      </c>
      <c r="F17" s="34" t="s">
        <v>199</v>
      </c>
      <c r="G17" s="34" t="s">
        <v>200</v>
      </c>
      <c r="H17" s="69">
        <v>2</v>
      </c>
      <c r="I17" s="114" t="s">
        <v>19</v>
      </c>
      <c r="J17" s="43" t="str">
        <f t="shared" si="12"/>
        <v>Improve Soon</v>
      </c>
      <c r="K17" s="43" t="b">
        <f>IF($H17=1,IF($I17="Low","Investigate Now",IF($I17="Medium","Investigate &amp; Improve Now",IF($I17="High","Improve Now",FALSE))))</f>
        <v>0</v>
      </c>
      <c r="L17" s="43" t="str">
        <f t="shared" si="10"/>
        <v>Improve Soon</v>
      </c>
      <c r="M17" s="43" t="b">
        <f t="shared" si="11"/>
        <v>0</v>
      </c>
      <c r="N17" s="43" t="b">
        <f t="shared" si="8"/>
        <v>0</v>
      </c>
      <c r="O17" s="115"/>
      <c r="P17" s="116"/>
      <c r="Q17" s="116"/>
    </row>
    <row r="18" spans="1:17" ht="51.75" customHeight="1" x14ac:dyDescent="0.35">
      <c r="A18" s="28"/>
      <c r="B18" s="157"/>
      <c r="C18" s="36" t="s">
        <v>225</v>
      </c>
      <c r="D18" s="34" t="s">
        <v>24</v>
      </c>
      <c r="E18" s="34" t="s">
        <v>48</v>
      </c>
      <c r="F18" s="34" t="s">
        <v>42</v>
      </c>
      <c r="G18" s="34" t="s">
        <v>137</v>
      </c>
      <c r="H18" s="69">
        <v>2</v>
      </c>
      <c r="I18" s="114" t="s">
        <v>18</v>
      </c>
      <c r="J18" s="43" t="str">
        <f t="shared" si="12"/>
        <v>Investigate &amp; Improve Soon</v>
      </c>
      <c r="K18" s="43" t="b">
        <f>IF($H18=1,IF($I18="Low","Investigate Now",IF($I18="Medium","Investigate &amp; Improve Now",IF($I18="High","Improve Now",FALSE))))</f>
        <v>0</v>
      </c>
      <c r="L18" s="43" t="str">
        <f t="shared" si="10"/>
        <v>Investigate &amp; Improve Soon</v>
      </c>
      <c r="M18" s="43" t="b">
        <f t="shared" si="11"/>
        <v>0</v>
      </c>
      <c r="N18" s="43" t="b">
        <f t="shared" si="8"/>
        <v>0</v>
      </c>
      <c r="O18" s="115"/>
      <c r="P18" s="116"/>
      <c r="Q18" s="116"/>
    </row>
    <row r="19" spans="1:17" s="102" customFormat="1" ht="21.75" customHeight="1" x14ac:dyDescent="0.35">
      <c r="A19" s="158" t="s">
        <v>226</v>
      </c>
      <c r="B19" s="159"/>
      <c r="C19" s="160"/>
      <c r="D19" s="153"/>
      <c r="E19" s="154"/>
      <c r="F19" s="154"/>
      <c r="G19" s="9"/>
      <c r="H19" s="98"/>
      <c r="I19" s="98"/>
      <c r="J19" s="98"/>
      <c r="K19" s="100"/>
      <c r="L19" s="100"/>
      <c r="M19" s="100"/>
      <c r="N19" s="100"/>
      <c r="O19" s="98"/>
      <c r="P19" s="98"/>
      <c r="Q19" s="101"/>
    </row>
    <row r="20" spans="1:17" s="108" customFormat="1" ht="28.5" customHeight="1" x14ac:dyDescent="0.35">
      <c r="A20" s="11"/>
      <c r="B20" s="12" t="s">
        <v>3</v>
      </c>
      <c r="C20" s="12" t="s">
        <v>4</v>
      </c>
      <c r="D20" s="12">
        <v>1</v>
      </c>
      <c r="E20" s="12">
        <v>2</v>
      </c>
      <c r="F20" s="12">
        <v>3</v>
      </c>
      <c r="G20" s="12">
        <v>4</v>
      </c>
      <c r="H20" s="104" t="s">
        <v>0</v>
      </c>
      <c r="I20" s="105" t="s">
        <v>8</v>
      </c>
      <c r="J20" s="105" t="s">
        <v>16</v>
      </c>
      <c r="K20" s="106"/>
      <c r="L20" s="106"/>
      <c r="M20" s="106"/>
      <c r="N20" s="106"/>
      <c r="O20" s="107" t="s">
        <v>11</v>
      </c>
      <c r="P20" s="104" t="s">
        <v>12</v>
      </c>
      <c r="Q20" s="104" t="s">
        <v>13</v>
      </c>
    </row>
    <row r="21" spans="1:17" ht="29.25" customHeight="1" x14ac:dyDescent="0.35">
      <c r="A21" s="16">
        <v>2.1</v>
      </c>
      <c r="B21" s="155" t="s">
        <v>227</v>
      </c>
      <c r="C21" s="17"/>
      <c r="D21" s="18"/>
      <c r="E21" s="18"/>
      <c r="F21" s="18"/>
      <c r="G21" s="19"/>
      <c r="H21" s="110"/>
      <c r="I21" s="113"/>
      <c r="J21" s="113"/>
      <c r="K21" s="113"/>
      <c r="L21" s="113"/>
      <c r="M21" s="113"/>
      <c r="N21" s="113"/>
      <c r="O21" s="113"/>
      <c r="P21" s="113"/>
      <c r="Q21" s="113"/>
    </row>
    <row r="22" spans="1:17" ht="98.25" customHeight="1" x14ac:dyDescent="0.35">
      <c r="A22" s="21"/>
      <c r="B22" s="156"/>
      <c r="C22" s="36" t="s">
        <v>242</v>
      </c>
      <c r="D22" s="36" t="s">
        <v>78</v>
      </c>
      <c r="E22" s="36" t="s">
        <v>79</v>
      </c>
      <c r="F22" s="36" t="s">
        <v>273</v>
      </c>
      <c r="G22" s="36" t="s">
        <v>274</v>
      </c>
      <c r="H22" s="69">
        <v>1</v>
      </c>
      <c r="I22" s="118" t="s">
        <v>19</v>
      </c>
      <c r="J22" s="43" t="str">
        <f t="shared" ref="J22:J23" si="13">IF(K22&lt;&gt;FALSE,K22,IF(L22&lt;&gt;FALSE,L22,IF(M22&lt;&gt;FALSE,M22,IF(N22&lt;&gt;FALSE,N22,""))))</f>
        <v>Improve Now</v>
      </c>
      <c r="K22" s="43" t="str">
        <f>IF($H22=1,IF($I22="Low","Investigate Now",IF($I22="Medium","Investigate &amp; Improve Now",IF($I22="High","Improve Now",FALSE))))</f>
        <v>Improve Now</v>
      </c>
      <c r="L22" s="43" t="b">
        <f t="shared" ref="L22:L38" si="14">IF($H22=2,IF($I22="Low","Investigate Soon",IF($I22="Medium","Investigate &amp; Improve Soon",IF($I22="High","Improve Soon",FALSE))))</f>
        <v>0</v>
      </c>
      <c r="M22" s="43" t="b">
        <f t="shared" ref="M22:M38" si="15">IF($H22=3,IF($I22="Low","Investigate More",IF($I22="Medium","Investigate &amp; Improve More",IF($I22="High","Improve More",FALSE))))</f>
        <v>0</v>
      </c>
      <c r="N22" s="43" t="b">
        <f t="shared" ref="N22:N47" si="16">IF($H22=4,IF($I22="Low","Communicate",IF($I22="Medium","Communicate &amp; Maintain",IF($I22="High","Maintain",FALSE))))</f>
        <v>0</v>
      </c>
      <c r="O22" s="119"/>
      <c r="P22" s="116"/>
      <c r="Q22" s="116"/>
    </row>
    <row r="23" spans="1:17" ht="98.25" customHeight="1" x14ac:dyDescent="0.35">
      <c r="A23" s="28"/>
      <c r="B23" s="156"/>
      <c r="C23" s="36" t="s">
        <v>228</v>
      </c>
      <c r="D23" s="36" t="s">
        <v>229</v>
      </c>
      <c r="E23" s="36" t="s">
        <v>230</v>
      </c>
      <c r="F23" s="36" t="s">
        <v>278</v>
      </c>
      <c r="G23" s="36" t="s">
        <v>275</v>
      </c>
      <c r="H23" s="69">
        <v>2</v>
      </c>
      <c r="I23" s="118" t="s">
        <v>18</v>
      </c>
      <c r="J23" s="43" t="str">
        <f t="shared" si="13"/>
        <v>Investigate &amp; Improve Soon</v>
      </c>
      <c r="K23" s="43" t="b">
        <f>IF($H23=1,IF($I23="Low","Investigate Now",IF($I23="Medium","Investigate &amp; Improve Now",IF($I23="High","Improve Now",FALSE))))</f>
        <v>0</v>
      </c>
      <c r="L23" s="43" t="str">
        <f t="shared" si="14"/>
        <v>Investigate &amp; Improve Soon</v>
      </c>
      <c r="M23" s="43" t="b">
        <f t="shared" si="15"/>
        <v>0</v>
      </c>
      <c r="N23" s="43" t="b">
        <f t="shared" si="16"/>
        <v>0</v>
      </c>
      <c r="O23" s="119"/>
      <c r="P23" s="116"/>
      <c r="Q23" s="116"/>
    </row>
    <row r="24" spans="1:17" ht="96" customHeight="1" x14ac:dyDescent="0.35">
      <c r="A24" s="31"/>
      <c r="B24" s="157"/>
      <c r="C24" s="36" t="s">
        <v>253</v>
      </c>
      <c r="D24" s="36" t="s">
        <v>231</v>
      </c>
      <c r="E24" s="36" t="s">
        <v>232</v>
      </c>
      <c r="F24" s="36" t="s">
        <v>277</v>
      </c>
      <c r="G24" s="36" t="s">
        <v>276</v>
      </c>
      <c r="H24" s="69">
        <v>2</v>
      </c>
      <c r="I24" s="118" t="s">
        <v>18</v>
      </c>
      <c r="J24" s="43" t="str">
        <f t="shared" ref="J24" si="17">IF(K24&lt;&gt;FALSE,K24,IF(L24&lt;&gt;FALSE,L24,IF(M24&lt;&gt;FALSE,M24,IF(N24&lt;&gt;FALSE,N24,""))))</f>
        <v>Investigate &amp; Improve Soon</v>
      </c>
      <c r="K24" s="43" t="b">
        <f>IF($H24=1,IF($I24="Low","Investigate Now",IF($I24="Medium","Investigate &amp; Improve Now",IF($I24="High","Improve Now",FALSE))))</f>
        <v>0</v>
      </c>
      <c r="L24" s="43" t="str">
        <f t="shared" si="14"/>
        <v>Investigate &amp; Improve Soon</v>
      </c>
      <c r="M24" s="43" t="b">
        <f t="shared" si="15"/>
        <v>0</v>
      </c>
      <c r="N24" s="43" t="b">
        <f t="shared" si="16"/>
        <v>0</v>
      </c>
      <c r="O24" s="119"/>
      <c r="P24" s="116"/>
      <c r="Q24" s="116"/>
    </row>
    <row r="25" spans="1:17" ht="29.25" customHeight="1" x14ac:dyDescent="0.35">
      <c r="A25" s="16">
        <v>2.2000000000000002</v>
      </c>
      <c r="B25" s="155" t="s">
        <v>254</v>
      </c>
      <c r="C25" s="17"/>
      <c r="D25" s="18"/>
      <c r="E25" s="18"/>
      <c r="F25" s="18"/>
      <c r="G25" s="19"/>
      <c r="H25" s="110"/>
      <c r="I25" s="113"/>
      <c r="J25" s="113"/>
      <c r="K25" s="113"/>
      <c r="L25" s="113"/>
      <c r="M25" s="113"/>
      <c r="N25" s="113"/>
      <c r="O25" s="113"/>
      <c r="P25" s="113"/>
      <c r="Q25" s="113"/>
    </row>
    <row r="26" spans="1:17" ht="96" customHeight="1" x14ac:dyDescent="0.35">
      <c r="A26" s="73"/>
      <c r="B26" s="156"/>
      <c r="C26" s="36" t="s">
        <v>233</v>
      </c>
      <c r="D26" s="36" t="s">
        <v>279</v>
      </c>
      <c r="E26" s="36" t="s">
        <v>282</v>
      </c>
      <c r="F26" s="36" t="s">
        <v>285</v>
      </c>
      <c r="G26" s="36" t="s">
        <v>288</v>
      </c>
      <c r="H26" s="69">
        <v>2</v>
      </c>
      <c r="I26" s="118" t="s">
        <v>19</v>
      </c>
      <c r="J26" s="43" t="str">
        <f t="shared" ref="J26" si="18">IF(K26&lt;&gt;FALSE,K26,IF(L26&lt;&gt;FALSE,L26,IF(M26&lt;&gt;FALSE,M26,IF(N26&lt;&gt;FALSE,N26,""))))</f>
        <v>Improve Soon</v>
      </c>
      <c r="K26" s="43" t="b">
        <f>IF($H26=1,IF($I26="Low","Investigate Now",IF($I26="Medium","Investigate &amp; Improve Now",IF($I26="High","Improve Now",FALSE))))</f>
        <v>0</v>
      </c>
      <c r="L26" s="43" t="str">
        <f t="shared" si="14"/>
        <v>Improve Soon</v>
      </c>
      <c r="M26" s="43" t="b">
        <f t="shared" si="15"/>
        <v>0</v>
      </c>
      <c r="N26" s="43" t="b">
        <f t="shared" si="16"/>
        <v>0</v>
      </c>
      <c r="O26" s="119"/>
      <c r="P26" s="116"/>
      <c r="Q26" s="116"/>
    </row>
    <row r="27" spans="1:17" ht="96" customHeight="1" x14ac:dyDescent="0.35">
      <c r="A27" s="73"/>
      <c r="B27" s="156"/>
      <c r="C27" s="36" t="s">
        <v>234</v>
      </c>
      <c r="D27" s="36" t="s">
        <v>280</v>
      </c>
      <c r="E27" s="36" t="s">
        <v>283</v>
      </c>
      <c r="F27" s="36" t="s">
        <v>286</v>
      </c>
      <c r="G27" s="36" t="s">
        <v>289</v>
      </c>
      <c r="H27" s="69">
        <v>3</v>
      </c>
      <c r="I27" s="118" t="s">
        <v>19</v>
      </c>
      <c r="J27" s="43" t="str">
        <f t="shared" ref="J27:J28" si="19">IF(K27&lt;&gt;FALSE,K27,IF(L27&lt;&gt;FALSE,L27,IF(M27&lt;&gt;FALSE,M27,IF(N27&lt;&gt;FALSE,N27,""))))</f>
        <v>Improve More</v>
      </c>
      <c r="K27" s="43" t="b">
        <f t="shared" ref="K27:K28" si="20">IF($H27=1,IF($I27="Low","Investigate Now",IF($I27="Medium","Investigate &amp; Improve Now",IF($I27="High","Improve Now",FALSE))))</f>
        <v>0</v>
      </c>
      <c r="L27" s="43" t="b">
        <f t="shared" si="14"/>
        <v>0</v>
      </c>
      <c r="M27" s="43" t="str">
        <f t="shared" si="15"/>
        <v>Improve More</v>
      </c>
      <c r="N27" s="43" t="b">
        <f t="shared" si="16"/>
        <v>0</v>
      </c>
      <c r="O27" s="119"/>
      <c r="P27" s="116"/>
      <c r="Q27" s="116"/>
    </row>
    <row r="28" spans="1:17" ht="96" customHeight="1" x14ac:dyDescent="0.35">
      <c r="A28" s="31"/>
      <c r="B28" s="157"/>
      <c r="C28" s="36" t="s">
        <v>255</v>
      </c>
      <c r="D28" s="36" t="s">
        <v>281</v>
      </c>
      <c r="E28" s="36" t="s">
        <v>284</v>
      </c>
      <c r="F28" s="36" t="s">
        <v>287</v>
      </c>
      <c r="G28" s="36" t="s">
        <v>290</v>
      </c>
      <c r="H28" s="69">
        <v>3</v>
      </c>
      <c r="I28" s="118" t="s">
        <v>18</v>
      </c>
      <c r="J28" s="43" t="str">
        <f t="shared" si="19"/>
        <v>Investigate &amp; Improve More</v>
      </c>
      <c r="K28" s="43" t="b">
        <f t="shared" si="20"/>
        <v>0</v>
      </c>
      <c r="L28" s="43" t="b">
        <f t="shared" si="14"/>
        <v>0</v>
      </c>
      <c r="M28" s="43" t="str">
        <f t="shared" si="15"/>
        <v>Investigate &amp; Improve More</v>
      </c>
      <c r="N28" s="43" t="b">
        <f t="shared" si="16"/>
        <v>0</v>
      </c>
      <c r="O28" s="119"/>
      <c r="P28" s="116"/>
      <c r="Q28" s="116"/>
    </row>
    <row r="29" spans="1:17" ht="29.25" customHeight="1" x14ac:dyDescent="0.35">
      <c r="A29" s="16">
        <v>2.2999999999999998</v>
      </c>
      <c r="B29" s="155" t="s">
        <v>256</v>
      </c>
      <c r="C29" s="17"/>
      <c r="D29" s="18"/>
      <c r="E29" s="18"/>
      <c r="F29" s="18"/>
      <c r="G29" s="19"/>
      <c r="H29" s="111"/>
      <c r="I29" s="112"/>
      <c r="J29" s="112"/>
      <c r="K29" s="112"/>
      <c r="L29" s="112"/>
      <c r="M29" s="112"/>
      <c r="N29" s="112"/>
      <c r="O29" s="113"/>
      <c r="P29" s="113"/>
      <c r="Q29" s="113"/>
    </row>
    <row r="30" spans="1:17" ht="68.25" customHeight="1" x14ac:dyDescent="0.35">
      <c r="A30" s="73"/>
      <c r="B30" s="156"/>
      <c r="C30" s="22" t="s">
        <v>235</v>
      </c>
      <c r="D30" s="39" t="s">
        <v>243</v>
      </c>
      <c r="E30" s="39" t="s">
        <v>244</v>
      </c>
      <c r="F30" s="39" t="s">
        <v>245</v>
      </c>
      <c r="G30" s="39" t="s">
        <v>246</v>
      </c>
      <c r="H30" s="69">
        <v>2</v>
      </c>
      <c r="I30" s="114" t="s">
        <v>19</v>
      </c>
      <c r="J30" s="43" t="str">
        <f t="shared" ref="J30" si="21">IF(K30&lt;&gt;FALSE,K30,IF(L30&lt;&gt;FALSE,L30,IF(M30&lt;&gt;FALSE,M30,IF(N30&lt;&gt;FALSE,N30,""))))</f>
        <v>Improve Soon</v>
      </c>
      <c r="K30" s="43" t="b">
        <f>IF($H30=1,IF($I30="Low","Investigate Now",IF($I30="Medium","Investigate &amp; Improve Now",IF($I30="High","Improve Now",FALSE))))</f>
        <v>0</v>
      </c>
      <c r="L30" s="43" t="str">
        <f t="shared" si="14"/>
        <v>Improve Soon</v>
      </c>
      <c r="M30" s="43" t="b">
        <f t="shared" si="15"/>
        <v>0</v>
      </c>
      <c r="N30" s="43" t="b">
        <f t="shared" si="16"/>
        <v>0</v>
      </c>
      <c r="O30" s="119"/>
      <c r="P30" s="116"/>
      <c r="Q30" s="116"/>
    </row>
    <row r="31" spans="1:17" ht="68.25" customHeight="1" x14ac:dyDescent="0.35">
      <c r="A31" s="73"/>
      <c r="B31" s="156"/>
      <c r="C31" s="22" t="s">
        <v>111</v>
      </c>
      <c r="D31" s="83" t="s">
        <v>20</v>
      </c>
      <c r="E31" s="83" t="s">
        <v>21</v>
      </c>
      <c r="F31" s="83" t="s">
        <v>14</v>
      </c>
      <c r="G31" s="83" t="s">
        <v>15</v>
      </c>
      <c r="H31" s="69">
        <v>3</v>
      </c>
      <c r="I31" s="114" t="s">
        <v>18</v>
      </c>
      <c r="J31" s="43" t="str">
        <f t="shared" ref="J31:J34" si="22">IF(K31&lt;&gt;FALSE,K31,IF(L31&lt;&gt;FALSE,L31,IF(M31&lt;&gt;FALSE,M31,IF(N31&lt;&gt;FALSE,N31,""))))</f>
        <v>Investigate &amp; Improve More</v>
      </c>
      <c r="K31" s="43" t="b">
        <f t="shared" ref="K31:K38" si="23">IF($H31=1,IF($I31="Low","Investigate Now",IF($I31="Medium","Investigate &amp; Improve Now",IF($I31="High","Improve Now",FALSE))))</f>
        <v>0</v>
      </c>
      <c r="L31" s="43" t="b">
        <f t="shared" si="14"/>
        <v>0</v>
      </c>
      <c r="M31" s="43" t="str">
        <f t="shared" si="15"/>
        <v>Investigate &amp; Improve More</v>
      </c>
      <c r="N31" s="43" t="b">
        <f t="shared" si="16"/>
        <v>0</v>
      </c>
      <c r="O31" s="119"/>
      <c r="P31" s="116"/>
      <c r="Q31" s="116"/>
    </row>
    <row r="32" spans="1:17" ht="75" customHeight="1" x14ac:dyDescent="0.35">
      <c r="A32" s="73"/>
      <c r="B32" s="156"/>
      <c r="C32" s="22" t="s">
        <v>112</v>
      </c>
      <c r="D32" s="41" t="s">
        <v>291</v>
      </c>
      <c r="E32" s="41" t="s">
        <v>292</v>
      </c>
      <c r="F32" s="41" t="s">
        <v>293</v>
      </c>
      <c r="G32" s="41" t="s">
        <v>294</v>
      </c>
      <c r="H32" s="69">
        <v>3</v>
      </c>
      <c r="I32" s="114" t="s">
        <v>18</v>
      </c>
      <c r="J32" s="43" t="str">
        <f t="shared" si="22"/>
        <v>Investigate &amp; Improve More</v>
      </c>
      <c r="K32" s="43" t="b">
        <f t="shared" si="23"/>
        <v>0</v>
      </c>
      <c r="L32" s="43" t="b">
        <f t="shared" si="14"/>
        <v>0</v>
      </c>
      <c r="M32" s="43" t="str">
        <f t="shared" si="15"/>
        <v>Investigate &amp; Improve More</v>
      </c>
      <c r="N32" s="43" t="b">
        <f t="shared" si="16"/>
        <v>0</v>
      </c>
      <c r="O32" s="119"/>
      <c r="P32" s="116"/>
      <c r="Q32" s="116"/>
    </row>
    <row r="33" spans="1:17" ht="75.75" customHeight="1" x14ac:dyDescent="0.35">
      <c r="A33" s="73"/>
      <c r="B33" s="156"/>
      <c r="C33" s="22" t="s">
        <v>113</v>
      </c>
      <c r="D33" s="41" t="s">
        <v>295</v>
      </c>
      <c r="E33" s="41" t="s">
        <v>247</v>
      </c>
      <c r="F33" s="41" t="s">
        <v>248</v>
      </c>
      <c r="G33" s="41" t="s">
        <v>249</v>
      </c>
      <c r="H33" s="69">
        <v>2</v>
      </c>
      <c r="I33" s="114" t="s">
        <v>19</v>
      </c>
      <c r="J33" s="43" t="str">
        <f t="shared" si="22"/>
        <v>Improve Soon</v>
      </c>
      <c r="K33" s="43" t="b">
        <f t="shared" si="23"/>
        <v>0</v>
      </c>
      <c r="L33" s="43" t="str">
        <f t="shared" si="14"/>
        <v>Improve Soon</v>
      </c>
      <c r="M33" s="43" t="b">
        <f t="shared" si="15"/>
        <v>0</v>
      </c>
      <c r="N33" s="43" t="b">
        <f t="shared" si="16"/>
        <v>0</v>
      </c>
      <c r="O33" s="119"/>
      <c r="P33" s="116"/>
      <c r="Q33" s="116"/>
    </row>
    <row r="34" spans="1:17" ht="90.75" customHeight="1" x14ac:dyDescent="0.35">
      <c r="A34" s="85"/>
      <c r="B34" s="157"/>
      <c r="C34" s="22" t="s">
        <v>114</v>
      </c>
      <c r="D34" s="36" t="s">
        <v>296</v>
      </c>
      <c r="E34" s="36" t="s">
        <v>250</v>
      </c>
      <c r="F34" s="36" t="s">
        <v>251</v>
      </c>
      <c r="G34" s="36" t="s">
        <v>252</v>
      </c>
      <c r="H34" s="69">
        <v>2</v>
      </c>
      <c r="I34" s="114" t="s">
        <v>19</v>
      </c>
      <c r="J34" s="43" t="str">
        <f t="shared" si="22"/>
        <v>Improve Soon</v>
      </c>
      <c r="K34" s="43" t="b">
        <f t="shared" si="23"/>
        <v>0</v>
      </c>
      <c r="L34" s="43" t="str">
        <f t="shared" si="14"/>
        <v>Improve Soon</v>
      </c>
      <c r="M34" s="43" t="b">
        <f t="shared" si="15"/>
        <v>0</v>
      </c>
      <c r="N34" s="43" t="b">
        <f t="shared" si="16"/>
        <v>0</v>
      </c>
      <c r="O34" s="119"/>
      <c r="P34" s="116"/>
      <c r="Q34" s="116"/>
    </row>
    <row r="35" spans="1:17" ht="29.25" customHeight="1" x14ac:dyDescent="0.35">
      <c r="A35" s="74">
        <v>2.4</v>
      </c>
      <c r="B35" s="155" t="s">
        <v>257</v>
      </c>
      <c r="C35" s="17"/>
      <c r="D35" s="18"/>
      <c r="E35" s="18"/>
      <c r="F35" s="18"/>
      <c r="G35" s="19"/>
      <c r="H35" s="111"/>
      <c r="I35" s="112"/>
      <c r="J35" s="112"/>
      <c r="K35" s="112"/>
      <c r="L35" s="112"/>
      <c r="M35" s="112"/>
      <c r="N35" s="112"/>
      <c r="O35" s="113"/>
      <c r="P35" s="113"/>
      <c r="Q35" s="113"/>
    </row>
    <row r="36" spans="1:17" ht="68.25" customHeight="1" x14ac:dyDescent="0.35">
      <c r="A36" s="73"/>
      <c r="B36" s="156"/>
      <c r="C36" s="36" t="s">
        <v>115</v>
      </c>
      <c r="D36" s="36" t="s">
        <v>201</v>
      </c>
      <c r="E36" s="36" t="s">
        <v>202</v>
      </c>
      <c r="F36" s="36" t="s">
        <v>203</v>
      </c>
      <c r="G36" s="36" t="s">
        <v>204</v>
      </c>
      <c r="H36" s="69">
        <v>3</v>
      </c>
      <c r="I36" s="114" t="s">
        <v>19</v>
      </c>
      <c r="J36" s="43" t="str">
        <f t="shared" ref="J36" si="24">IF(K36&lt;&gt;FALSE,K36,IF(L36&lt;&gt;FALSE,L36,IF(M36&lt;&gt;FALSE,M36,IF(N36&lt;&gt;FALSE,N36,""))))</f>
        <v>Improve More</v>
      </c>
      <c r="K36" s="43" t="b">
        <f t="shared" si="23"/>
        <v>0</v>
      </c>
      <c r="L36" s="43" t="b">
        <f t="shared" si="14"/>
        <v>0</v>
      </c>
      <c r="M36" s="43" t="str">
        <f t="shared" si="15"/>
        <v>Improve More</v>
      </c>
      <c r="N36" s="43" t="b">
        <f t="shared" si="16"/>
        <v>0</v>
      </c>
      <c r="O36" s="119"/>
      <c r="P36" s="116"/>
      <c r="Q36" s="116"/>
    </row>
    <row r="37" spans="1:17" ht="68.25" customHeight="1" x14ac:dyDescent="0.35">
      <c r="A37" s="73"/>
      <c r="B37" s="156"/>
      <c r="C37" s="22" t="s">
        <v>116</v>
      </c>
      <c r="D37" s="23" t="s">
        <v>55</v>
      </c>
      <c r="E37" s="23" t="s">
        <v>29</v>
      </c>
      <c r="F37" s="23" t="s">
        <v>56</v>
      </c>
      <c r="G37" s="23" t="s">
        <v>30</v>
      </c>
      <c r="H37" s="69">
        <v>2</v>
      </c>
      <c r="I37" s="114" t="s">
        <v>18</v>
      </c>
      <c r="J37" s="43" t="str">
        <f t="shared" ref="J37:J38" si="25">IF(K37&lt;&gt;FALSE,K37,IF(L37&lt;&gt;FALSE,L37,IF(M37&lt;&gt;FALSE,M37,IF(N37&lt;&gt;FALSE,N37,""))))</f>
        <v>Investigate &amp; Improve Soon</v>
      </c>
      <c r="K37" s="43" t="b">
        <f t="shared" si="23"/>
        <v>0</v>
      </c>
      <c r="L37" s="43" t="str">
        <f t="shared" si="14"/>
        <v>Investigate &amp; Improve Soon</v>
      </c>
      <c r="M37" s="43" t="b">
        <f t="shared" si="15"/>
        <v>0</v>
      </c>
      <c r="N37" s="43" t="b">
        <f t="shared" si="16"/>
        <v>0</v>
      </c>
      <c r="O37" s="119"/>
      <c r="P37" s="116"/>
      <c r="Q37" s="116"/>
    </row>
    <row r="38" spans="1:17" ht="87.75" customHeight="1" x14ac:dyDescent="0.35">
      <c r="A38" s="31"/>
      <c r="B38" s="157"/>
      <c r="C38" s="22" t="s">
        <v>117</v>
      </c>
      <c r="D38" s="84" t="s">
        <v>142</v>
      </c>
      <c r="E38" s="36" t="s">
        <v>143</v>
      </c>
      <c r="F38" s="36" t="s">
        <v>144</v>
      </c>
      <c r="G38" s="36" t="s">
        <v>145</v>
      </c>
      <c r="H38" s="69">
        <v>3</v>
      </c>
      <c r="I38" s="114" t="s">
        <v>19</v>
      </c>
      <c r="J38" s="43" t="str">
        <f t="shared" si="25"/>
        <v>Improve More</v>
      </c>
      <c r="K38" s="43" t="b">
        <f t="shared" si="23"/>
        <v>0</v>
      </c>
      <c r="L38" s="43" t="b">
        <f t="shared" si="14"/>
        <v>0</v>
      </c>
      <c r="M38" s="43" t="str">
        <f t="shared" si="15"/>
        <v>Improve More</v>
      </c>
      <c r="N38" s="43" t="b">
        <f t="shared" si="16"/>
        <v>0</v>
      </c>
      <c r="O38" s="119"/>
      <c r="P38" s="116"/>
      <c r="Q38" s="116"/>
    </row>
    <row r="39" spans="1:17" ht="29.25" customHeight="1" x14ac:dyDescent="0.35">
      <c r="A39" s="16">
        <v>2.5</v>
      </c>
      <c r="B39" s="155" t="s">
        <v>258</v>
      </c>
      <c r="C39" s="17"/>
      <c r="D39" s="18"/>
      <c r="E39" s="18"/>
      <c r="F39" s="18"/>
      <c r="G39" s="19"/>
      <c r="H39" s="111"/>
      <c r="I39" s="112"/>
      <c r="J39" s="112"/>
      <c r="K39" s="112"/>
      <c r="L39" s="112"/>
      <c r="M39" s="112"/>
      <c r="N39" s="112"/>
      <c r="O39" s="113"/>
      <c r="P39" s="113"/>
      <c r="Q39" s="113"/>
    </row>
    <row r="40" spans="1:17" ht="66.75" customHeight="1" x14ac:dyDescent="0.35">
      <c r="A40" s="21"/>
      <c r="B40" s="156"/>
      <c r="C40" s="36" t="s">
        <v>118</v>
      </c>
      <c r="D40" s="34" t="s">
        <v>33</v>
      </c>
      <c r="E40" s="34" t="s">
        <v>31</v>
      </c>
      <c r="F40" s="34" t="s">
        <v>32</v>
      </c>
      <c r="G40" s="34" t="s">
        <v>152</v>
      </c>
      <c r="H40" s="87">
        <v>2</v>
      </c>
      <c r="I40" s="114" t="s">
        <v>18</v>
      </c>
      <c r="J40" s="43" t="str">
        <f t="shared" ref="J40:J42" si="26">IF(K40&lt;&gt;FALSE,K40,IF(L40&lt;&gt;FALSE,L40,IF(M40&lt;&gt;FALSE,M40,IF(N40&lt;&gt;FALSE,N40,""))))</f>
        <v>Investigate &amp; Improve Soon</v>
      </c>
      <c r="K40" s="43" t="b">
        <f t="shared" ref="K40:K47" si="27">IF($H40=1,IF($I40="Low","Investigate Now",IF($I40="Medium","Investigate &amp; Improve Now",IF($I40="High","Improve Now",FALSE))))</f>
        <v>0</v>
      </c>
      <c r="L40" s="43" t="str">
        <f t="shared" ref="L40:L47" si="28">IF($H40=2,IF($I40="Low","Investigate Soon",IF($I40="Medium","Investigate &amp; Improve Soon",IF($I40="High","Improve Soon",FALSE))))</f>
        <v>Investigate &amp; Improve Soon</v>
      </c>
      <c r="M40" s="43" t="b">
        <f t="shared" ref="M40:M47" si="29">IF($H40=3,IF($I40="Low","Investigate More",IF($I40="Medium","Investigate &amp; Improve More",IF($I40="High","Improve More",FALSE))))</f>
        <v>0</v>
      </c>
      <c r="N40" s="43" t="b">
        <f t="shared" si="16"/>
        <v>0</v>
      </c>
      <c r="O40" s="115"/>
      <c r="P40" s="116"/>
      <c r="Q40" s="116"/>
    </row>
    <row r="41" spans="1:17" ht="77.25" customHeight="1" x14ac:dyDescent="0.35">
      <c r="A41" s="28"/>
      <c r="B41" s="156"/>
      <c r="C41" s="36" t="s">
        <v>119</v>
      </c>
      <c r="D41" s="34" t="s">
        <v>34</v>
      </c>
      <c r="E41" s="34" t="s">
        <v>297</v>
      </c>
      <c r="F41" s="34" t="s">
        <v>35</v>
      </c>
      <c r="G41" s="34" t="s">
        <v>151</v>
      </c>
      <c r="H41" s="87">
        <v>2</v>
      </c>
      <c r="I41" s="114" t="s">
        <v>17</v>
      </c>
      <c r="J41" s="43" t="str">
        <f t="shared" si="26"/>
        <v>Investigate Soon</v>
      </c>
      <c r="K41" s="43" t="b">
        <f t="shared" si="27"/>
        <v>0</v>
      </c>
      <c r="L41" s="43" t="str">
        <f t="shared" si="28"/>
        <v>Investigate Soon</v>
      </c>
      <c r="M41" s="43" t="b">
        <f t="shared" si="29"/>
        <v>0</v>
      </c>
      <c r="N41" s="43" t="b">
        <f t="shared" si="16"/>
        <v>0</v>
      </c>
      <c r="O41" s="115"/>
      <c r="P41" s="116"/>
      <c r="Q41" s="116"/>
    </row>
    <row r="42" spans="1:17" ht="67.5" customHeight="1" x14ac:dyDescent="0.35">
      <c r="A42" s="31"/>
      <c r="B42" s="157"/>
      <c r="C42" s="36" t="s">
        <v>120</v>
      </c>
      <c r="D42" s="34" t="s">
        <v>138</v>
      </c>
      <c r="E42" s="34" t="s">
        <v>139</v>
      </c>
      <c r="F42" s="34" t="s">
        <v>140</v>
      </c>
      <c r="G42" s="34" t="s">
        <v>141</v>
      </c>
      <c r="H42" s="87">
        <v>1</v>
      </c>
      <c r="I42" s="114" t="s">
        <v>19</v>
      </c>
      <c r="J42" s="43" t="str">
        <f t="shared" si="26"/>
        <v>Improve Now</v>
      </c>
      <c r="K42" s="43" t="str">
        <f t="shared" si="27"/>
        <v>Improve Now</v>
      </c>
      <c r="L42" s="43" t="b">
        <f t="shared" si="28"/>
        <v>0</v>
      </c>
      <c r="M42" s="43" t="b">
        <f t="shared" si="29"/>
        <v>0</v>
      </c>
      <c r="N42" s="43" t="b">
        <f t="shared" si="16"/>
        <v>0</v>
      </c>
      <c r="O42" s="115"/>
      <c r="P42" s="116"/>
      <c r="Q42" s="116"/>
    </row>
    <row r="43" spans="1:17" ht="29.25" customHeight="1" x14ac:dyDescent="0.35">
      <c r="A43" s="74">
        <v>2.6</v>
      </c>
      <c r="B43" s="155" t="s">
        <v>259</v>
      </c>
      <c r="C43" s="17"/>
      <c r="D43" s="18"/>
      <c r="E43" s="18"/>
      <c r="F43" s="18"/>
      <c r="G43" s="19"/>
      <c r="H43" s="111"/>
      <c r="I43" s="112"/>
      <c r="J43" s="112"/>
      <c r="K43" s="112"/>
      <c r="L43" s="112"/>
      <c r="M43" s="112"/>
      <c r="N43" s="112"/>
      <c r="O43" s="113"/>
      <c r="P43" s="113"/>
      <c r="Q43" s="113"/>
    </row>
    <row r="44" spans="1:17" ht="43.5" customHeight="1" x14ac:dyDescent="0.35">
      <c r="A44" s="73"/>
      <c r="B44" s="156"/>
      <c r="C44" s="36" t="s">
        <v>121</v>
      </c>
      <c r="D44" s="34" t="s">
        <v>164</v>
      </c>
      <c r="E44" s="34" t="s">
        <v>165</v>
      </c>
      <c r="F44" s="34" t="s">
        <v>166</v>
      </c>
      <c r="G44" s="34" t="s">
        <v>167</v>
      </c>
      <c r="H44" s="69">
        <v>2</v>
      </c>
      <c r="I44" s="114" t="s">
        <v>19</v>
      </c>
      <c r="J44" s="43" t="str">
        <f t="shared" ref="J44" si="30">IF(K44&lt;&gt;FALSE,K44,IF(L44&lt;&gt;FALSE,L44,IF(M44&lt;&gt;FALSE,M44,IF(N44&lt;&gt;FALSE,N44,""))))</f>
        <v>Improve Soon</v>
      </c>
      <c r="K44" s="43" t="b">
        <f t="shared" si="27"/>
        <v>0</v>
      </c>
      <c r="L44" s="43" t="str">
        <f t="shared" si="28"/>
        <v>Improve Soon</v>
      </c>
      <c r="M44" s="43" t="b">
        <f t="shared" si="29"/>
        <v>0</v>
      </c>
      <c r="N44" s="43" t="b">
        <f t="shared" si="16"/>
        <v>0</v>
      </c>
      <c r="O44" s="119"/>
      <c r="P44" s="116"/>
      <c r="Q44" s="116"/>
    </row>
    <row r="45" spans="1:17" ht="48.75" customHeight="1" x14ac:dyDescent="0.35">
      <c r="A45" s="73"/>
      <c r="B45" s="156"/>
      <c r="C45" s="36" t="s">
        <v>122</v>
      </c>
      <c r="D45" s="34" t="s">
        <v>168</v>
      </c>
      <c r="E45" s="34" t="s">
        <v>169</v>
      </c>
      <c r="F45" s="34" t="s">
        <v>170</v>
      </c>
      <c r="G45" s="34" t="s">
        <v>171</v>
      </c>
      <c r="H45" s="69">
        <v>3</v>
      </c>
      <c r="I45" s="114" t="s">
        <v>19</v>
      </c>
      <c r="J45" s="43" t="str">
        <f t="shared" ref="J45:J47" si="31">IF(K45&lt;&gt;FALSE,K45,IF(L45&lt;&gt;FALSE,L45,IF(M45&lt;&gt;FALSE,M45,IF(N45&lt;&gt;FALSE,N45,""))))</f>
        <v>Improve More</v>
      </c>
      <c r="K45" s="43" t="b">
        <f t="shared" si="27"/>
        <v>0</v>
      </c>
      <c r="L45" s="43" t="b">
        <f t="shared" si="28"/>
        <v>0</v>
      </c>
      <c r="M45" s="43" t="str">
        <f t="shared" si="29"/>
        <v>Improve More</v>
      </c>
      <c r="N45" s="43" t="b">
        <f t="shared" si="16"/>
        <v>0</v>
      </c>
      <c r="O45" s="119"/>
      <c r="P45" s="116"/>
      <c r="Q45" s="116"/>
    </row>
    <row r="46" spans="1:17" ht="60.75" customHeight="1" x14ac:dyDescent="0.35">
      <c r="A46" s="73"/>
      <c r="B46" s="156"/>
      <c r="C46" s="36" t="s">
        <v>123</v>
      </c>
      <c r="D46" s="36" t="s">
        <v>172</v>
      </c>
      <c r="E46" s="36" t="s">
        <v>173</v>
      </c>
      <c r="F46" s="36" t="s">
        <v>174</v>
      </c>
      <c r="G46" s="36" t="s">
        <v>175</v>
      </c>
      <c r="H46" s="69">
        <v>3</v>
      </c>
      <c r="I46" s="114" t="s">
        <v>18</v>
      </c>
      <c r="J46" s="43" t="str">
        <f t="shared" si="31"/>
        <v>Investigate &amp; Improve More</v>
      </c>
      <c r="K46" s="43" t="b">
        <f t="shared" si="27"/>
        <v>0</v>
      </c>
      <c r="L46" s="43" t="b">
        <f t="shared" si="28"/>
        <v>0</v>
      </c>
      <c r="M46" s="43" t="str">
        <f t="shared" si="29"/>
        <v>Investigate &amp; Improve More</v>
      </c>
      <c r="N46" s="43" t="b">
        <f t="shared" si="16"/>
        <v>0</v>
      </c>
      <c r="O46" s="119"/>
      <c r="P46" s="116"/>
      <c r="Q46" s="116"/>
    </row>
    <row r="47" spans="1:17" ht="51.75" customHeight="1" x14ac:dyDescent="0.35">
      <c r="A47" s="31"/>
      <c r="B47" s="157"/>
      <c r="C47" s="36" t="s">
        <v>236</v>
      </c>
      <c r="D47" s="34" t="s">
        <v>237</v>
      </c>
      <c r="E47" s="34" t="s">
        <v>238</v>
      </c>
      <c r="F47" s="34" t="s">
        <v>239</v>
      </c>
      <c r="G47" s="34" t="s">
        <v>240</v>
      </c>
      <c r="H47" s="69">
        <v>1</v>
      </c>
      <c r="I47" s="114" t="s">
        <v>17</v>
      </c>
      <c r="J47" s="43" t="str">
        <f t="shared" si="31"/>
        <v>Investigate Now</v>
      </c>
      <c r="K47" s="43" t="str">
        <f t="shared" si="27"/>
        <v>Investigate Now</v>
      </c>
      <c r="L47" s="43" t="b">
        <f t="shared" si="28"/>
        <v>0</v>
      </c>
      <c r="M47" s="43" t="b">
        <f t="shared" si="29"/>
        <v>0</v>
      </c>
      <c r="N47" s="43" t="b">
        <f t="shared" si="16"/>
        <v>0</v>
      </c>
      <c r="O47" s="119"/>
      <c r="P47" s="116"/>
      <c r="Q47" s="116"/>
    </row>
    <row r="48" spans="1:17" s="102" customFormat="1" ht="21.75" customHeight="1" x14ac:dyDescent="0.35">
      <c r="A48" s="158" t="s">
        <v>260</v>
      </c>
      <c r="B48" s="159"/>
      <c r="C48" s="160"/>
      <c r="D48" s="153"/>
      <c r="E48" s="154"/>
      <c r="F48" s="154"/>
      <c r="G48" s="9"/>
      <c r="H48" s="98"/>
      <c r="I48" s="98"/>
      <c r="J48" s="98"/>
      <c r="K48" s="100"/>
      <c r="L48" s="100"/>
      <c r="M48" s="100"/>
      <c r="N48" s="100"/>
      <c r="O48" s="98"/>
      <c r="P48" s="98"/>
      <c r="Q48" s="101"/>
    </row>
    <row r="49" spans="1:17" s="108" customFormat="1" ht="28.5" customHeight="1" x14ac:dyDescent="0.35">
      <c r="A49" s="11"/>
      <c r="B49" s="12" t="s">
        <v>3</v>
      </c>
      <c r="C49" s="12" t="s">
        <v>4</v>
      </c>
      <c r="D49" s="12">
        <v>1</v>
      </c>
      <c r="E49" s="12">
        <v>2</v>
      </c>
      <c r="F49" s="12">
        <v>3</v>
      </c>
      <c r="G49" s="12">
        <v>4</v>
      </c>
      <c r="H49" s="104" t="s">
        <v>0</v>
      </c>
      <c r="I49" s="105" t="s">
        <v>8</v>
      </c>
      <c r="J49" s="105" t="s">
        <v>16</v>
      </c>
      <c r="K49" s="106"/>
      <c r="L49" s="106"/>
      <c r="M49" s="106"/>
      <c r="N49" s="106"/>
      <c r="O49" s="107" t="s">
        <v>11</v>
      </c>
      <c r="P49" s="104" t="s">
        <v>12</v>
      </c>
      <c r="Q49" s="104" t="s">
        <v>13</v>
      </c>
    </row>
    <row r="50" spans="1:17" ht="29.25" customHeight="1" x14ac:dyDescent="0.35">
      <c r="A50" s="16">
        <v>3.1</v>
      </c>
      <c r="B50" s="155" t="s">
        <v>261</v>
      </c>
      <c r="C50" s="17"/>
      <c r="D50" s="18"/>
      <c r="E50" s="18"/>
      <c r="F50" s="18"/>
      <c r="G50" s="19"/>
      <c r="H50" s="110"/>
      <c r="I50" s="113"/>
      <c r="J50" s="113"/>
      <c r="K50" s="113"/>
      <c r="L50" s="113"/>
      <c r="M50" s="113"/>
      <c r="N50" s="113"/>
      <c r="O50" s="113"/>
      <c r="P50" s="113"/>
      <c r="Q50" s="113"/>
    </row>
    <row r="51" spans="1:17" ht="63.75" customHeight="1" x14ac:dyDescent="0.35">
      <c r="A51" s="28"/>
      <c r="B51" s="156"/>
      <c r="C51" s="36" t="s">
        <v>67</v>
      </c>
      <c r="D51" s="36" t="s">
        <v>28</v>
      </c>
      <c r="E51" s="36" t="s">
        <v>49</v>
      </c>
      <c r="F51" s="36" t="s">
        <v>50</v>
      </c>
      <c r="G51" s="36" t="s">
        <v>51</v>
      </c>
      <c r="H51" s="87">
        <v>2</v>
      </c>
      <c r="I51" s="120" t="s">
        <v>19</v>
      </c>
      <c r="J51" s="43" t="str">
        <f t="shared" ref="J51:J56" si="32">IF(K51&lt;&gt;FALSE,K51,IF(L51&lt;&gt;FALSE,L51,IF(M51&lt;&gt;FALSE,M51,IF(N51&lt;&gt;FALSE,N51,""))))</f>
        <v>Improve Soon</v>
      </c>
      <c r="K51" s="43" t="b">
        <f>IF($H51=1,IF($I51="Low","Investigate Now",IF($I51="Medium","Investigate &amp; Improve Now",IF($I51="High","Improve Now",FALSE))))</f>
        <v>0</v>
      </c>
      <c r="L51" s="43" t="str">
        <f t="shared" ref="L51:L56" si="33">IF($H51=2,IF($I51="Low","Investigate Soon",IF($I51="Medium","Investigate &amp; Improve Soon",IF($I51="High","Improve Soon",FALSE))))</f>
        <v>Improve Soon</v>
      </c>
      <c r="M51" s="43" t="b">
        <f>IF($H51=3,IF($I51="Low","Investigate More",IF($I51="Medium","Investigate &amp; Improve More",IF($I51="High","Improve More",FALSE))))</f>
        <v>0</v>
      </c>
      <c r="N51" s="43" t="b">
        <f t="shared" ref="N51:N68" si="34">IF($H51=4,IF($I51="Low","Communicate",IF($I51="Medium","Communicate &amp; Maintain",IF($I51="High","Maintain",FALSE))))</f>
        <v>0</v>
      </c>
      <c r="O51" s="115"/>
      <c r="P51" s="116"/>
      <c r="Q51" s="116"/>
    </row>
    <row r="52" spans="1:17" ht="67.5" customHeight="1" x14ac:dyDescent="0.35">
      <c r="A52" s="28"/>
      <c r="B52" s="156"/>
      <c r="C52" s="36" t="s">
        <v>68</v>
      </c>
      <c r="D52" s="36" t="s">
        <v>27</v>
      </c>
      <c r="E52" s="36" t="s">
        <v>52</v>
      </c>
      <c r="F52" s="36" t="s">
        <v>53</v>
      </c>
      <c r="G52" s="36" t="s">
        <v>54</v>
      </c>
      <c r="H52" s="69">
        <v>4</v>
      </c>
      <c r="I52" s="114" t="s">
        <v>18</v>
      </c>
      <c r="J52" s="43" t="str">
        <f t="shared" si="32"/>
        <v>Communicate &amp; Maintain</v>
      </c>
      <c r="K52" s="43" t="b">
        <f t="shared" ref="K52:K56" si="35">IF($H52=1,IF($I52="Low","Investigate Now",IF($I52="Medium","Investigate &amp; Improve Now",IF($I52="High","Improve Now",FALSE))))</f>
        <v>0</v>
      </c>
      <c r="L52" s="43" t="b">
        <f t="shared" si="33"/>
        <v>0</v>
      </c>
      <c r="M52" s="43" t="b">
        <f t="shared" ref="M52:M56" si="36">IF($H52=3,IF($I52="Low","Investigate More",IF($I52="Medium","Investigate &amp; Improve More",IF($I52="High","Improve More",FALSE))))</f>
        <v>0</v>
      </c>
      <c r="N52" s="43" t="str">
        <f t="shared" si="34"/>
        <v>Communicate &amp; Maintain</v>
      </c>
      <c r="O52" s="115"/>
      <c r="P52" s="116"/>
      <c r="Q52" s="116"/>
    </row>
    <row r="53" spans="1:17" ht="73.5" customHeight="1" x14ac:dyDescent="0.35">
      <c r="A53" s="28"/>
      <c r="B53" s="156"/>
      <c r="C53" s="22" t="s">
        <v>154</v>
      </c>
      <c r="D53" s="36" t="s">
        <v>80</v>
      </c>
      <c r="E53" s="36" t="s">
        <v>81</v>
      </c>
      <c r="F53" s="36" t="s">
        <v>82</v>
      </c>
      <c r="G53" s="36" t="s">
        <v>83</v>
      </c>
      <c r="H53" s="69">
        <v>2</v>
      </c>
      <c r="I53" s="114" t="s">
        <v>19</v>
      </c>
      <c r="J53" s="43" t="str">
        <f t="shared" ref="J53:J55" si="37">IF(K53&lt;&gt;FALSE,K53,IF(L53&lt;&gt;FALSE,L53,IF(M53&lt;&gt;FALSE,M53,IF(N53&lt;&gt;FALSE,N53,""))))</f>
        <v>Improve Soon</v>
      </c>
      <c r="K53" s="43" t="b">
        <f t="shared" si="35"/>
        <v>0</v>
      </c>
      <c r="L53" s="43" t="str">
        <f t="shared" si="33"/>
        <v>Improve Soon</v>
      </c>
      <c r="M53" s="43" t="b">
        <f t="shared" si="36"/>
        <v>0</v>
      </c>
      <c r="N53" s="43" t="b">
        <f t="shared" si="34"/>
        <v>0</v>
      </c>
      <c r="O53" s="115"/>
      <c r="P53" s="116"/>
      <c r="Q53" s="116"/>
    </row>
    <row r="54" spans="1:17" ht="67.5" customHeight="1" x14ac:dyDescent="0.35">
      <c r="A54" s="28"/>
      <c r="B54" s="156"/>
      <c r="C54" s="22" t="s">
        <v>69</v>
      </c>
      <c r="D54" s="36" t="s">
        <v>84</v>
      </c>
      <c r="E54" s="36" t="s">
        <v>85</v>
      </c>
      <c r="F54" s="36" t="s">
        <v>86</v>
      </c>
      <c r="G54" s="36" t="s">
        <v>87</v>
      </c>
      <c r="H54" s="69">
        <v>3</v>
      </c>
      <c r="I54" s="114" t="s">
        <v>19</v>
      </c>
      <c r="J54" s="43" t="str">
        <f t="shared" si="37"/>
        <v>Improve More</v>
      </c>
      <c r="K54" s="43" t="b">
        <f t="shared" si="35"/>
        <v>0</v>
      </c>
      <c r="L54" s="43" t="b">
        <f t="shared" si="33"/>
        <v>0</v>
      </c>
      <c r="M54" s="43" t="str">
        <f t="shared" si="36"/>
        <v>Improve More</v>
      </c>
      <c r="N54" s="43" t="b">
        <f t="shared" si="34"/>
        <v>0</v>
      </c>
      <c r="O54" s="115"/>
      <c r="P54" s="116"/>
      <c r="Q54" s="116"/>
    </row>
    <row r="55" spans="1:17" ht="67.5" customHeight="1" x14ac:dyDescent="0.35">
      <c r="A55" s="28"/>
      <c r="B55" s="156"/>
      <c r="C55" s="22" t="s">
        <v>70</v>
      </c>
      <c r="D55" s="36" t="s">
        <v>57</v>
      </c>
      <c r="E55" s="36" t="s">
        <v>58</v>
      </c>
      <c r="F55" s="36" t="s">
        <v>59</v>
      </c>
      <c r="G55" s="36" t="s">
        <v>60</v>
      </c>
      <c r="H55" s="69">
        <v>2</v>
      </c>
      <c r="I55" s="114" t="s">
        <v>19</v>
      </c>
      <c r="J55" s="43" t="str">
        <f t="shared" si="37"/>
        <v>Improve Soon</v>
      </c>
      <c r="K55" s="43" t="b">
        <f t="shared" si="35"/>
        <v>0</v>
      </c>
      <c r="L55" s="43" t="str">
        <f t="shared" si="33"/>
        <v>Improve Soon</v>
      </c>
      <c r="M55" s="43" t="b">
        <f t="shared" si="36"/>
        <v>0</v>
      </c>
      <c r="N55" s="43" t="b">
        <f t="shared" si="34"/>
        <v>0</v>
      </c>
      <c r="O55" s="115"/>
      <c r="P55" s="116"/>
      <c r="Q55" s="116"/>
    </row>
    <row r="56" spans="1:17" ht="64.5" customHeight="1" x14ac:dyDescent="0.35">
      <c r="A56" s="31"/>
      <c r="B56" s="157"/>
      <c r="C56" s="36" t="s">
        <v>71</v>
      </c>
      <c r="D56" s="36" t="s">
        <v>61</v>
      </c>
      <c r="E56" s="36" t="s">
        <v>62</v>
      </c>
      <c r="F56" s="36" t="s">
        <v>63</v>
      </c>
      <c r="G56" s="36" t="s">
        <v>64</v>
      </c>
      <c r="H56" s="69">
        <v>2</v>
      </c>
      <c r="I56" s="114" t="s">
        <v>18</v>
      </c>
      <c r="J56" s="43" t="str">
        <f t="shared" si="32"/>
        <v>Investigate &amp; Improve Soon</v>
      </c>
      <c r="K56" s="43" t="b">
        <f t="shared" si="35"/>
        <v>0</v>
      </c>
      <c r="L56" s="43" t="str">
        <f t="shared" si="33"/>
        <v>Investigate &amp; Improve Soon</v>
      </c>
      <c r="M56" s="43" t="b">
        <f t="shared" si="36"/>
        <v>0</v>
      </c>
      <c r="N56" s="43" t="b">
        <f t="shared" si="34"/>
        <v>0</v>
      </c>
      <c r="O56" s="115"/>
      <c r="P56" s="116"/>
      <c r="Q56" s="116"/>
    </row>
    <row r="57" spans="1:17" ht="26.25" customHeight="1" x14ac:dyDescent="0.35">
      <c r="A57" s="16">
        <v>3.2</v>
      </c>
      <c r="B57" s="155" t="s">
        <v>262</v>
      </c>
      <c r="C57" s="17"/>
      <c r="D57" s="18"/>
      <c r="E57" s="18"/>
      <c r="F57" s="18"/>
      <c r="G57" s="19"/>
      <c r="H57" s="111"/>
      <c r="I57" s="112"/>
      <c r="J57" s="112"/>
      <c r="K57" s="112"/>
      <c r="L57" s="112"/>
      <c r="M57" s="112"/>
      <c r="N57" s="112"/>
      <c r="O57" s="113"/>
      <c r="P57" s="113"/>
      <c r="Q57" s="113"/>
    </row>
    <row r="58" spans="1:17" ht="66.75" customHeight="1" x14ac:dyDescent="0.35">
      <c r="A58" s="28"/>
      <c r="B58" s="156"/>
      <c r="C58" s="22" t="s">
        <v>72</v>
      </c>
      <c r="D58" s="36" t="s">
        <v>88</v>
      </c>
      <c r="E58" s="36" t="s">
        <v>124</v>
      </c>
      <c r="F58" s="36" t="s">
        <v>89</v>
      </c>
      <c r="G58" s="36" t="s">
        <v>90</v>
      </c>
      <c r="H58" s="87">
        <v>4</v>
      </c>
      <c r="I58" s="114" t="s">
        <v>19</v>
      </c>
      <c r="J58" s="43" t="str">
        <f t="shared" ref="J58:J59" si="38">IF(K58&lt;&gt;FALSE,K58,IF(L58&lt;&gt;FALSE,L58,IF(M58&lt;&gt;FALSE,M58,IF(N58&lt;&gt;FALSE,N58,""))))</f>
        <v>Maintain</v>
      </c>
      <c r="K58" s="43" t="b">
        <f t="shared" ref="K58" si="39">IF($H58=1,IF($I58="Low","Investigate Now",IF($I58="Medium","Investigate &amp; Improve Now",IF($I58="High","Improve Now",FALSE))))</f>
        <v>0</v>
      </c>
      <c r="L58" s="43" t="b">
        <f t="shared" ref="L58" si="40">IF($H58=2,IF($I58="Low","Investigate Soon",IF($I58="Medium","Investigate &amp; Improve Soon",IF($I58="High","Improve Soon",FALSE))))</f>
        <v>0</v>
      </c>
      <c r="M58" s="43" t="b">
        <f t="shared" ref="M58" si="41">IF($H58=3,IF($I58="Low","Investigate More",IF($I58="Medium","Investigate &amp; Improve More",IF($I58="High","Improve More",FALSE))))</f>
        <v>0</v>
      </c>
      <c r="N58" s="43" t="str">
        <f t="shared" si="34"/>
        <v>Maintain</v>
      </c>
      <c r="O58" s="115"/>
      <c r="P58" s="116"/>
      <c r="Q58" s="116"/>
    </row>
    <row r="59" spans="1:17" ht="74.25" customHeight="1" x14ac:dyDescent="0.35">
      <c r="A59" s="28"/>
      <c r="B59" s="156"/>
      <c r="C59" s="22" t="s">
        <v>73</v>
      </c>
      <c r="D59" s="36" t="s">
        <v>91</v>
      </c>
      <c r="E59" s="36" t="s">
        <v>92</v>
      </c>
      <c r="F59" s="36" t="s">
        <v>93</v>
      </c>
      <c r="G59" s="36" t="s">
        <v>94</v>
      </c>
      <c r="H59" s="69">
        <v>3</v>
      </c>
      <c r="I59" s="114" t="s">
        <v>17</v>
      </c>
      <c r="J59" s="43" t="str">
        <f t="shared" si="38"/>
        <v>Investigate More</v>
      </c>
      <c r="K59" s="43" t="b">
        <f>IF($H59=1,IF($I59="Low","Investigate Now",IF($I59="Medium","Investigate &amp; Improve Now",IF($I59="High","Improve Now",FALSE))))</f>
        <v>0</v>
      </c>
      <c r="L59" s="43" t="b">
        <f t="shared" ref="L59:L64" si="42">IF($H59=2,IF($I59="Low","Investigate Soon",IF($I59="Medium","Investigate &amp; Improve Soon",IF($I59="High","Improve Soon",FALSE))))</f>
        <v>0</v>
      </c>
      <c r="M59" s="43" t="str">
        <f t="shared" ref="M59:M64" si="43">IF($H59=3,IF($I59="Low","Investigate More",IF($I59="Medium","Investigate &amp; Improve More",IF($I59="High","Improve More",FALSE))))</f>
        <v>Investigate More</v>
      </c>
      <c r="N59" s="43" t="b">
        <f t="shared" si="34"/>
        <v>0</v>
      </c>
      <c r="O59" s="115"/>
      <c r="P59" s="116"/>
      <c r="Q59" s="116"/>
    </row>
    <row r="60" spans="1:17" ht="75.75" customHeight="1" x14ac:dyDescent="0.35">
      <c r="A60" s="28"/>
      <c r="B60" s="156"/>
      <c r="C60" s="22" t="s">
        <v>74</v>
      </c>
      <c r="D60" s="36" t="s">
        <v>125</v>
      </c>
      <c r="E60" s="36" t="s">
        <v>126</v>
      </c>
      <c r="F60" s="36" t="s">
        <v>127</v>
      </c>
      <c r="G60" s="36" t="s">
        <v>128</v>
      </c>
      <c r="H60" s="69">
        <v>2</v>
      </c>
      <c r="I60" s="114" t="s">
        <v>19</v>
      </c>
      <c r="J60" s="43" t="str">
        <f t="shared" ref="J60:J62" si="44">IF(K60&lt;&gt;FALSE,K60,IF(L60&lt;&gt;FALSE,L60,IF(M60&lt;&gt;FALSE,M60,IF(N60&lt;&gt;FALSE,N60,""))))</f>
        <v>Improve Soon</v>
      </c>
      <c r="K60" s="43" t="b">
        <f t="shared" ref="K60:K62" si="45">IF($H60=1,IF($I60="Low","Investigate Now",IF($I60="Medium","Investigate &amp; Improve Now",IF($I60="High","Improve Now",FALSE))))</f>
        <v>0</v>
      </c>
      <c r="L60" s="43" t="str">
        <f t="shared" si="42"/>
        <v>Improve Soon</v>
      </c>
      <c r="M60" s="43" t="b">
        <f t="shared" si="43"/>
        <v>0</v>
      </c>
      <c r="N60" s="43" t="b">
        <f t="shared" si="34"/>
        <v>0</v>
      </c>
      <c r="O60" s="115"/>
      <c r="P60" s="116"/>
      <c r="Q60" s="116"/>
    </row>
    <row r="61" spans="1:17" ht="75" customHeight="1" x14ac:dyDescent="0.35">
      <c r="A61" s="28"/>
      <c r="B61" s="156"/>
      <c r="C61" s="22" t="s">
        <v>205</v>
      </c>
      <c r="D61" s="36" t="s">
        <v>99</v>
      </c>
      <c r="E61" s="36" t="s">
        <v>100</v>
      </c>
      <c r="F61" s="36" t="s">
        <v>101</v>
      </c>
      <c r="G61" s="36" t="s">
        <v>102</v>
      </c>
      <c r="H61" s="69">
        <v>3</v>
      </c>
      <c r="I61" s="114" t="s">
        <v>19</v>
      </c>
      <c r="J61" s="43" t="str">
        <f t="shared" si="44"/>
        <v>Improve More</v>
      </c>
      <c r="K61" s="43" t="b">
        <f t="shared" si="45"/>
        <v>0</v>
      </c>
      <c r="L61" s="43" t="b">
        <f t="shared" si="42"/>
        <v>0</v>
      </c>
      <c r="M61" s="43" t="str">
        <f t="shared" si="43"/>
        <v>Improve More</v>
      </c>
      <c r="N61" s="43" t="b">
        <f t="shared" si="34"/>
        <v>0</v>
      </c>
      <c r="O61" s="115"/>
      <c r="P61" s="116"/>
      <c r="Q61" s="116"/>
    </row>
    <row r="62" spans="1:17" ht="76.5" customHeight="1" x14ac:dyDescent="0.35">
      <c r="A62" s="28"/>
      <c r="B62" s="156"/>
      <c r="C62" s="22" t="s">
        <v>75</v>
      </c>
      <c r="D62" s="36" t="s">
        <v>300</v>
      </c>
      <c r="E62" s="36" t="s">
        <v>301</v>
      </c>
      <c r="F62" s="36" t="s">
        <v>302</v>
      </c>
      <c r="G62" s="36" t="s">
        <v>303</v>
      </c>
      <c r="H62" s="69">
        <v>3</v>
      </c>
      <c r="I62" s="114" t="s">
        <v>19</v>
      </c>
      <c r="J62" s="43" t="str">
        <f t="shared" si="44"/>
        <v>Improve More</v>
      </c>
      <c r="K62" s="43" t="b">
        <f t="shared" si="45"/>
        <v>0</v>
      </c>
      <c r="L62" s="43" t="b">
        <f t="shared" si="42"/>
        <v>0</v>
      </c>
      <c r="M62" s="43" t="str">
        <f t="shared" si="43"/>
        <v>Improve More</v>
      </c>
      <c r="N62" s="43" t="b">
        <f t="shared" si="34"/>
        <v>0</v>
      </c>
      <c r="O62" s="115"/>
      <c r="P62" s="116"/>
      <c r="Q62" s="116"/>
    </row>
    <row r="63" spans="1:17" ht="90" customHeight="1" x14ac:dyDescent="0.35">
      <c r="A63" s="28"/>
      <c r="B63" s="156"/>
      <c r="C63" s="22" t="s">
        <v>76</v>
      </c>
      <c r="D63" s="36" t="s">
        <v>206</v>
      </c>
      <c r="E63" s="36" t="s">
        <v>207</v>
      </c>
      <c r="F63" s="36" t="s">
        <v>208</v>
      </c>
      <c r="G63" s="36" t="s">
        <v>209</v>
      </c>
      <c r="H63" s="69">
        <v>2</v>
      </c>
      <c r="I63" s="114" t="s">
        <v>18</v>
      </c>
      <c r="J63" s="43" t="str">
        <f t="shared" ref="J63:J64" si="46">IF(K63&lt;&gt;FALSE,K63,IF(L63&lt;&gt;FALSE,L63,IF(M63&lt;&gt;FALSE,M63,IF(N63&lt;&gt;FALSE,N63,""))))</f>
        <v>Investigate &amp; Improve Soon</v>
      </c>
      <c r="K63" s="43" t="b">
        <f>IF($H63=1,IF($I63="Low","Investigate Now",IF($I63="Medium","Investigate &amp; Improve Now",IF($I63="High","Improve Now",FALSE))))</f>
        <v>0</v>
      </c>
      <c r="L63" s="43" t="str">
        <f t="shared" si="42"/>
        <v>Investigate &amp; Improve Soon</v>
      </c>
      <c r="M63" s="43" t="b">
        <f t="shared" si="43"/>
        <v>0</v>
      </c>
      <c r="N63" s="43" t="b">
        <f t="shared" si="34"/>
        <v>0</v>
      </c>
      <c r="O63" s="115"/>
      <c r="P63" s="116"/>
      <c r="Q63" s="116"/>
    </row>
    <row r="64" spans="1:17" ht="87.75" customHeight="1" x14ac:dyDescent="0.35">
      <c r="A64" s="28"/>
      <c r="B64" s="157"/>
      <c r="C64" s="82" t="s">
        <v>77</v>
      </c>
      <c r="D64" s="36" t="s">
        <v>95</v>
      </c>
      <c r="E64" s="36" t="s">
        <v>96</v>
      </c>
      <c r="F64" s="36" t="s">
        <v>97</v>
      </c>
      <c r="G64" s="36" t="s">
        <v>98</v>
      </c>
      <c r="H64" s="69">
        <v>3</v>
      </c>
      <c r="I64" s="114" t="s">
        <v>17</v>
      </c>
      <c r="J64" s="43" t="str">
        <f t="shared" si="46"/>
        <v>Investigate More</v>
      </c>
      <c r="K64" s="43" t="b">
        <f>IF($H64=1,IF($I64="Low","Investigate Now",IF($I64="Medium","Investigate &amp; Improve Now",IF($I64="High","Improve Now",FALSE))))</f>
        <v>0</v>
      </c>
      <c r="L64" s="43" t="b">
        <f t="shared" si="42"/>
        <v>0</v>
      </c>
      <c r="M64" s="43" t="str">
        <f t="shared" si="43"/>
        <v>Investigate More</v>
      </c>
      <c r="N64" s="43" t="b">
        <f t="shared" si="34"/>
        <v>0</v>
      </c>
      <c r="O64" s="115"/>
      <c r="P64" s="116"/>
      <c r="Q64" s="116"/>
    </row>
    <row r="65" spans="1:17" ht="27" customHeight="1" x14ac:dyDescent="0.35">
      <c r="A65" s="16">
        <v>3.3</v>
      </c>
      <c r="B65" s="155" t="s">
        <v>263</v>
      </c>
      <c r="C65" s="17"/>
      <c r="D65" s="18"/>
      <c r="E65" s="18"/>
      <c r="F65" s="18"/>
      <c r="G65" s="19"/>
      <c r="H65" s="111"/>
      <c r="I65" s="112"/>
      <c r="J65" s="113"/>
      <c r="K65" s="113"/>
      <c r="L65" s="113"/>
      <c r="M65" s="113"/>
      <c r="N65" s="113"/>
      <c r="O65" s="113"/>
      <c r="P65" s="113"/>
      <c r="Q65" s="113"/>
    </row>
    <row r="66" spans="1:17" ht="62.25" customHeight="1" x14ac:dyDescent="0.35">
      <c r="A66" s="28"/>
      <c r="B66" s="156"/>
      <c r="C66" s="22" t="s">
        <v>65</v>
      </c>
      <c r="D66" s="36" t="s">
        <v>103</v>
      </c>
      <c r="E66" s="36" t="s">
        <v>104</v>
      </c>
      <c r="F66" s="36" t="s">
        <v>105</v>
      </c>
      <c r="G66" s="36" t="s">
        <v>106</v>
      </c>
      <c r="H66" s="69">
        <v>2</v>
      </c>
      <c r="I66" s="114" t="s">
        <v>17</v>
      </c>
      <c r="J66" s="43" t="str">
        <f t="shared" ref="J66" si="47">IF(K66&lt;&gt;FALSE,K66,IF(L66&lt;&gt;FALSE,L66,IF(M66&lt;&gt;FALSE,M66,IF(N66&lt;&gt;FALSE,N66,""))))</f>
        <v>Investigate Soon</v>
      </c>
      <c r="K66" s="43" t="b">
        <f t="shared" ref="K66" si="48">IF($H66=1,IF($I66="Low","Investigate Now",IF($I66="Medium","Investigate &amp; Improve Now",IF($I66="High","Improve Now",FALSE))))</f>
        <v>0</v>
      </c>
      <c r="L66" s="43" t="str">
        <f t="shared" ref="L66" si="49">IF($H66=2,IF($I66="Low","Investigate Soon",IF($I66="Medium","Investigate &amp; Improve Soon",IF($I66="High","Improve Soon",FALSE))))</f>
        <v>Investigate Soon</v>
      </c>
      <c r="M66" s="43" t="b">
        <f t="shared" ref="M66" si="50">IF($H66=3,IF($I66="Low","Investigate More",IF($I66="Medium","Investigate &amp; Improve More",IF($I66="High","Improve More",FALSE))))</f>
        <v>0</v>
      </c>
      <c r="N66" s="43" t="b">
        <f t="shared" si="34"/>
        <v>0</v>
      </c>
      <c r="O66" s="115"/>
      <c r="P66" s="116"/>
      <c r="Q66" s="116"/>
    </row>
    <row r="67" spans="1:17" ht="60" customHeight="1" x14ac:dyDescent="0.35">
      <c r="A67" s="28"/>
      <c r="B67" s="156"/>
      <c r="C67" s="36" t="s">
        <v>66</v>
      </c>
      <c r="D67" s="36" t="s">
        <v>107</v>
      </c>
      <c r="E67" s="36" t="s">
        <v>108</v>
      </c>
      <c r="F67" s="36" t="s">
        <v>109</v>
      </c>
      <c r="G67" s="36" t="s">
        <v>110</v>
      </c>
      <c r="H67" s="87">
        <v>2</v>
      </c>
      <c r="I67" s="120" t="s">
        <v>18</v>
      </c>
      <c r="J67" s="43" t="str">
        <f t="shared" ref="J67:J68" si="51">IF(K67&lt;&gt;FALSE,K67,IF(L67&lt;&gt;FALSE,L67,IF(M67&lt;&gt;FALSE,M67,IF(N67&lt;&gt;FALSE,N67,""))))</f>
        <v>Investigate &amp; Improve Soon</v>
      </c>
      <c r="K67" s="43" t="b">
        <f t="shared" ref="K67:K68" si="52">IF($H67=1,IF($I67="Low","Investigate Now",IF($I67="Medium","Investigate &amp; Improve Now",IF($I67="High","Improve Now",FALSE))))</f>
        <v>0</v>
      </c>
      <c r="L67" s="43" t="str">
        <f t="shared" ref="L67:L68" si="53">IF($H67=2,IF($I67="Low","Investigate Soon",IF($I67="Medium","Investigate &amp; Improve Soon",IF($I67="High","Improve Soon",FALSE))))</f>
        <v>Investigate &amp; Improve Soon</v>
      </c>
      <c r="M67" s="43" t="b">
        <f t="shared" ref="M67:M68" si="54">IF($H67=3,IF($I67="Low","Investigate More",IF($I67="Medium","Investigate &amp; Improve More",IF($I67="High","Improve More",FALSE))))</f>
        <v>0</v>
      </c>
      <c r="N67" s="43" t="b">
        <f t="shared" si="34"/>
        <v>0</v>
      </c>
      <c r="O67" s="121"/>
      <c r="P67" s="122"/>
      <c r="Q67" s="117"/>
    </row>
    <row r="68" spans="1:17" ht="70.5" customHeight="1" x14ac:dyDescent="0.35">
      <c r="A68" s="28"/>
      <c r="B68" s="157"/>
      <c r="C68" s="36" t="s">
        <v>214</v>
      </c>
      <c r="D68" s="36" t="s">
        <v>210</v>
      </c>
      <c r="E68" s="36" t="s">
        <v>211</v>
      </c>
      <c r="F68" s="36" t="s">
        <v>212</v>
      </c>
      <c r="G68" s="36" t="s">
        <v>213</v>
      </c>
      <c r="H68" s="87">
        <v>2</v>
      </c>
      <c r="I68" s="120" t="s">
        <v>17</v>
      </c>
      <c r="J68" s="43" t="str">
        <f t="shared" si="51"/>
        <v>Investigate Soon</v>
      </c>
      <c r="K68" s="43" t="b">
        <f t="shared" si="52"/>
        <v>0</v>
      </c>
      <c r="L68" s="43" t="str">
        <f t="shared" si="53"/>
        <v>Investigate Soon</v>
      </c>
      <c r="M68" s="43" t="b">
        <f t="shared" si="54"/>
        <v>0</v>
      </c>
      <c r="N68" s="43" t="b">
        <f t="shared" si="34"/>
        <v>0</v>
      </c>
      <c r="O68" s="121"/>
      <c r="P68" s="122"/>
      <c r="Q68" s="117"/>
    </row>
    <row r="69" spans="1:17" s="102" customFormat="1" ht="21.75" customHeight="1" x14ac:dyDescent="0.35">
      <c r="A69" s="158" t="s">
        <v>264</v>
      </c>
      <c r="B69" s="159"/>
      <c r="C69" s="160"/>
      <c r="D69" s="153"/>
      <c r="E69" s="154"/>
      <c r="F69" s="154"/>
      <c r="G69" s="9"/>
      <c r="H69" s="98"/>
      <c r="I69" s="98"/>
      <c r="J69" s="98"/>
      <c r="K69" s="100"/>
      <c r="L69" s="100"/>
      <c r="M69" s="100"/>
      <c r="N69" s="100"/>
      <c r="O69" s="98"/>
      <c r="P69" s="98"/>
      <c r="Q69" s="101"/>
    </row>
    <row r="70" spans="1:17" s="108" customFormat="1" ht="28.5" customHeight="1" x14ac:dyDescent="0.35">
      <c r="A70" s="11"/>
      <c r="B70" s="12" t="s">
        <v>5</v>
      </c>
      <c r="C70" s="12" t="s">
        <v>6</v>
      </c>
      <c r="D70" s="12">
        <v>1</v>
      </c>
      <c r="E70" s="12">
        <v>2</v>
      </c>
      <c r="F70" s="12">
        <v>3</v>
      </c>
      <c r="G70" s="12">
        <v>4</v>
      </c>
      <c r="H70" s="104" t="s">
        <v>0</v>
      </c>
      <c r="I70" s="105" t="s">
        <v>8</v>
      </c>
      <c r="J70" s="105" t="s">
        <v>16</v>
      </c>
      <c r="K70" s="106"/>
      <c r="L70" s="106"/>
      <c r="M70" s="106"/>
      <c r="N70" s="106"/>
      <c r="O70" s="107" t="s">
        <v>11</v>
      </c>
      <c r="P70" s="104" t="s">
        <v>12</v>
      </c>
      <c r="Q70" s="104" t="s">
        <v>13</v>
      </c>
    </row>
    <row r="71" spans="1:17" ht="27.75" customHeight="1" x14ac:dyDescent="0.35">
      <c r="A71" s="38" t="s">
        <v>25</v>
      </c>
      <c r="B71" s="155" t="s">
        <v>43</v>
      </c>
      <c r="C71" s="17"/>
      <c r="D71" s="18"/>
      <c r="E71" s="18"/>
      <c r="F71" s="18"/>
      <c r="G71" s="19"/>
      <c r="H71" s="111"/>
      <c r="I71" s="112"/>
      <c r="J71" s="113"/>
      <c r="K71" s="113"/>
      <c r="L71" s="113"/>
      <c r="M71" s="113"/>
      <c r="N71" s="113"/>
      <c r="O71" s="113"/>
      <c r="P71" s="113"/>
      <c r="Q71" s="113"/>
    </row>
    <row r="72" spans="1:17" ht="62.25" customHeight="1" x14ac:dyDescent="0.35">
      <c r="A72" s="28"/>
      <c r="B72" s="156"/>
      <c r="C72" s="36" t="s">
        <v>44</v>
      </c>
      <c r="D72" s="36" t="s">
        <v>304</v>
      </c>
      <c r="E72" s="36" t="s">
        <v>306</v>
      </c>
      <c r="F72" s="36" t="s">
        <v>307</v>
      </c>
      <c r="G72" s="36" t="s">
        <v>308</v>
      </c>
      <c r="H72" s="87">
        <v>2</v>
      </c>
      <c r="I72" s="114" t="s">
        <v>19</v>
      </c>
      <c r="J72" s="43" t="str">
        <f t="shared" ref="J72" si="55">IF(K72&lt;&gt;FALSE,K72,IF(L72&lt;&gt;FALSE,L72,IF(M72&lt;&gt;FALSE,M72,IF(N72&lt;&gt;FALSE,N72,""))))</f>
        <v>Improve Soon</v>
      </c>
      <c r="K72" s="43" t="b">
        <f t="shared" ref="K72:K73" si="56">IF($H72=1,IF($I72="Low","Investigate Now",IF($I72="Medium","Investigate &amp; Improve Now",IF($I72="High","Improve Now",FALSE))))</f>
        <v>0</v>
      </c>
      <c r="L72" s="43" t="str">
        <f t="shared" ref="L72:L73" si="57">IF($H72=2,IF($I72="Low","Investigate Soon",IF($I72="Medium","Investigate &amp; Improve Soon",IF($I72="High","Improve Soon",FALSE))))</f>
        <v>Improve Soon</v>
      </c>
      <c r="M72" s="43" t="b">
        <f t="shared" ref="M72:M73" si="58">IF($H72=3,IF($I72="Low","Investigate More",IF($I72="Medium","Investigate &amp; Improve More",IF($I72="High","Improve More",FALSE))))</f>
        <v>0</v>
      </c>
      <c r="N72" s="43" t="b">
        <f t="shared" ref="N72:N78" si="59">IF($H72=4,IF($I72="Low","Communicate",IF($I72="Medium","Communicate &amp; Maintain",IF($I72="High","Maintain",FALSE))))</f>
        <v>0</v>
      </c>
      <c r="O72" s="115"/>
      <c r="P72" s="116"/>
      <c r="Q72" s="117"/>
    </row>
    <row r="73" spans="1:17" ht="53.25" customHeight="1" x14ac:dyDescent="0.35">
      <c r="A73" s="28"/>
      <c r="B73" s="157"/>
      <c r="C73" s="36" t="s">
        <v>45</v>
      </c>
      <c r="D73" s="36" t="s">
        <v>305</v>
      </c>
      <c r="E73" s="36" t="s">
        <v>176</v>
      </c>
      <c r="F73" s="36" t="s">
        <v>177</v>
      </c>
      <c r="G73" s="36" t="s">
        <v>178</v>
      </c>
      <c r="H73" s="87">
        <v>2</v>
      </c>
      <c r="I73" s="114" t="s">
        <v>18</v>
      </c>
      <c r="J73" s="43" t="str">
        <f t="shared" ref="J73" si="60">IF(K73&lt;&gt;FALSE,K73,IF(L73&lt;&gt;FALSE,L73,IF(M73&lt;&gt;FALSE,M73,IF(N73&lt;&gt;FALSE,N73,""))))</f>
        <v>Investigate &amp; Improve Soon</v>
      </c>
      <c r="K73" s="43" t="b">
        <f t="shared" si="56"/>
        <v>0</v>
      </c>
      <c r="L73" s="43" t="str">
        <f t="shared" si="57"/>
        <v>Investigate &amp; Improve Soon</v>
      </c>
      <c r="M73" s="43" t="b">
        <f t="shared" si="58"/>
        <v>0</v>
      </c>
      <c r="N73" s="43" t="b">
        <f t="shared" si="59"/>
        <v>0</v>
      </c>
      <c r="O73" s="115"/>
      <c r="P73" s="116"/>
      <c r="Q73" s="117"/>
    </row>
    <row r="74" spans="1:17" ht="27.75" customHeight="1" x14ac:dyDescent="0.35">
      <c r="A74" s="38" t="s">
        <v>26</v>
      </c>
      <c r="B74" s="156" t="s">
        <v>7</v>
      </c>
      <c r="C74" s="17"/>
      <c r="D74" s="18"/>
      <c r="E74" s="18"/>
      <c r="F74" s="18"/>
      <c r="G74" s="19"/>
      <c r="H74" s="111"/>
      <c r="I74" s="112"/>
      <c r="J74" s="112"/>
      <c r="K74" s="112"/>
      <c r="L74" s="112"/>
      <c r="M74" s="112"/>
      <c r="N74" s="112"/>
      <c r="O74" s="113"/>
      <c r="P74" s="113"/>
      <c r="Q74" s="113"/>
    </row>
    <row r="75" spans="1:17" ht="64.5" customHeight="1" x14ac:dyDescent="0.35">
      <c r="A75" s="28"/>
      <c r="B75" s="156"/>
      <c r="C75" s="22" t="s">
        <v>46</v>
      </c>
      <c r="D75" s="36" t="s">
        <v>179</v>
      </c>
      <c r="E75" s="36" t="s">
        <v>180</v>
      </c>
      <c r="F75" s="36" t="s">
        <v>181</v>
      </c>
      <c r="G75" s="36" t="s">
        <v>309</v>
      </c>
      <c r="H75" s="87">
        <v>3</v>
      </c>
      <c r="I75" s="114" t="s">
        <v>18</v>
      </c>
      <c r="J75" s="43" t="str">
        <f t="shared" ref="J75:J78" si="61">IF(K75&lt;&gt;FALSE,K75,IF(L75&lt;&gt;FALSE,L75,IF(M75&lt;&gt;FALSE,M75,IF(N75&lt;&gt;FALSE,N75,""))))</f>
        <v>Investigate &amp; Improve More</v>
      </c>
      <c r="K75" s="43" t="b">
        <f t="shared" ref="K75:K78" si="62">IF($H75=1,IF($I75="Low","Investigate Now",IF($I75="Medium","Investigate &amp; Improve Now",IF($I75="High","Improve Now",FALSE))))</f>
        <v>0</v>
      </c>
      <c r="L75" s="43" t="b">
        <f t="shared" ref="L75:L78" si="63">IF($H75=2,IF($I75="Low","Investigate Soon",IF($I75="Medium","Investigate &amp; Improve Soon",IF($I75="High","Improve Soon",FALSE))))</f>
        <v>0</v>
      </c>
      <c r="M75" s="43" t="str">
        <f t="shared" ref="M75:M78" si="64">IF($H75=3,IF($I75="Low","Investigate More",IF($I75="Medium","Investigate &amp; Improve More",IF($I75="High","Improve More",FALSE))))</f>
        <v>Investigate &amp; Improve More</v>
      </c>
      <c r="N75" s="43" t="b">
        <f t="shared" si="59"/>
        <v>0</v>
      </c>
      <c r="O75" s="115"/>
      <c r="P75" s="116"/>
      <c r="Q75" s="117"/>
    </row>
    <row r="76" spans="1:17" ht="65.25" customHeight="1" x14ac:dyDescent="0.35">
      <c r="A76" s="28"/>
      <c r="B76" s="156"/>
      <c r="C76" s="22" t="s">
        <v>47</v>
      </c>
      <c r="D76" s="36" t="s">
        <v>182</v>
      </c>
      <c r="E76" s="36" t="s">
        <v>183</v>
      </c>
      <c r="F76" s="36" t="s">
        <v>184</v>
      </c>
      <c r="G76" s="36" t="s">
        <v>310</v>
      </c>
      <c r="H76" s="87">
        <v>2</v>
      </c>
      <c r="I76" s="114" t="s">
        <v>19</v>
      </c>
      <c r="J76" s="43" t="str">
        <f t="shared" si="61"/>
        <v>Improve Soon</v>
      </c>
      <c r="K76" s="43" t="b">
        <f t="shared" si="62"/>
        <v>0</v>
      </c>
      <c r="L76" s="43" t="str">
        <f t="shared" si="63"/>
        <v>Improve Soon</v>
      </c>
      <c r="M76" s="43" t="b">
        <f t="shared" si="64"/>
        <v>0</v>
      </c>
      <c r="N76" s="43" t="b">
        <f t="shared" si="59"/>
        <v>0</v>
      </c>
      <c r="O76" s="115"/>
      <c r="P76" s="116"/>
      <c r="Q76" s="117"/>
    </row>
    <row r="77" spans="1:17" ht="76.5" customHeight="1" x14ac:dyDescent="0.35">
      <c r="A77" s="28"/>
      <c r="B77" s="156"/>
      <c r="C77" s="22" t="s">
        <v>146</v>
      </c>
      <c r="D77" s="36" t="s">
        <v>311</v>
      </c>
      <c r="E77" s="36" t="s">
        <v>312</v>
      </c>
      <c r="F77" s="36" t="s">
        <v>313</v>
      </c>
      <c r="G77" s="36" t="s">
        <v>314</v>
      </c>
      <c r="H77" s="87">
        <v>1</v>
      </c>
      <c r="I77" s="114" t="s">
        <v>19</v>
      </c>
      <c r="J77" s="43" t="str">
        <f t="shared" ref="J77" si="65">IF(K77&lt;&gt;FALSE,K77,IF(L77&lt;&gt;FALSE,L77,IF(M77&lt;&gt;FALSE,M77,IF(N77&lt;&gt;FALSE,N77,""))))</f>
        <v>Improve Now</v>
      </c>
      <c r="K77" s="43" t="str">
        <f t="shared" si="62"/>
        <v>Improve Now</v>
      </c>
      <c r="L77" s="43" t="b">
        <f t="shared" si="63"/>
        <v>0</v>
      </c>
      <c r="M77" s="43" t="b">
        <f t="shared" si="64"/>
        <v>0</v>
      </c>
      <c r="N77" s="43" t="b">
        <f t="shared" si="59"/>
        <v>0</v>
      </c>
      <c r="O77" s="115"/>
      <c r="P77" s="116"/>
      <c r="Q77" s="117"/>
    </row>
    <row r="78" spans="1:17" ht="89.25" customHeight="1" x14ac:dyDescent="0.35">
      <c r="A78" s="31"/>
      <c r="B78" s="157"/>
      <c r="C78" s="22" t="s">
        <v>147</v>
      </c>
      <c r="D78" s="36" t="s">
        <v>185</v>
      </c>
      <c r="E78" s="36" t="s">
        <v>315</v>
      </c>
      <c r="F78" s="36" t="s">
        <v>186</v>
      </c>
      <c r="G78" s="36" t="s">
        <v>187</v>
      </c>
      <c r="H78" s="87">
        <v>2</v>
      </c>
      <c r="I78" s="114" t="s">
        <v>18</v>
      </c>
      <c r="J78" s="43" t="str">
        <f t="shared" si="61"/>
        <v>Investigate &amp; Improve Soon</v>
      </c>
      <c r="K78" s="43" t="b">
        <f t="shared" si="62"/>
        <v>0</v>
      </c>
      <c r="L78" s="43" t="str">
        <f t="shared" si="63"/>
        <v>Investigate &amp; Improve Soon</v>
      </c>
      <c r="M78" s="43" t="b">
        <f t="shared" si="64"/>
        <v>0</v>
      </c>
      <c r="N78" s="43" t="b">
        <f t="shared" si="59"/>
        <v>0</v>
      </c>
      <c r="O78" s="115"/>
      <c r="P78" s="116"/>
      <c r="Q78" s="117"/>
    </row>
    <row r="79" spans="1:17" x14ac:dyDescent="0.35">
      <c r="P79" s="90"/>
      <c r="Q79" s="91"/>
    </row>
    <row r="80" spans="1:17" x14ac:dyDescent="0.35">
      <c r="P80" s="90"/>
      <c r="Q80" s="91"/>
    </row>
    <row r="81" spans="16:17" x14ac:dyDescent="0.35">
      <c r="P81" s="90"/>
      <c r="Q81" s="91"/>
    </row>
    <row r="82" spans="16:17" x14ac:dyDescent="0.35">
      <c r="P82" s="90"/>
      <c r="Q82" s="91"/>
    </row>
    <row r="83" spans="16:17" x14ac:dyDescent="0.35">
      <c r="P83" s="90"/>
      <c r="Q83" s="91"/>
    </row>
    <row r="84" spans="16:17" x14ac:dyDescent="0.35">
      <c r="P84" s="90"/>
      <c r="Q84" s="91"/>
    </row>
    <row r="85" spans="16:17" x14ac:dyDescent="0.35">
      <c r="P85" s="90"/>
      <c r="Q85" s="91"/>
    </row>
    <row r="86" spans="16:17" x14ac:dyDescent="0.35">
      <c r="P86" s="90"/>
      <c r="Q86" s="91"/>
    </row>
    <row r="87" spans="16:17" x14ac:dyDescent="0.35">
      <c r="P87" s="90"/>
      <c r="Q87" s="91"/>
    </row>
    <row r="88" spans="16:17" x14ac:dyDescent="0.35">
      <c r="P88" s="90"/>
      <c r="Q88" s="91"/>
    </row>
    <row r="89" spans="16:17" x14ac:dyDescent="0.35">
      <c r="P89" s="90"/>
      <c r="Q89" s="91"/>
    </row>
    <row r="90" spans="16:17" x14ac:dyDescent="0.35">
      <c r="P90" s="90"/>
      <c r="Q90" s="91"/>
    </row>
    <row r="91" spans="16:17" x14ac:dyDescent="0.35">
      <c r="P91" s="90"/>
      <c r="Q91" s="91"/>
    </row>
    <row r="92" spans="16:17" x14ac:dyDescent="0.35">
      <c r="P92" s="90"/>
      <c r="Q92" s="91"/>
    </row>
    <row r="93" spans="16:17" x14ac:dyDescent="0.35">
      <c r="P93" s="90"/>
      <c r="Q93" s="91"/>
    </row>
    <row r="94" spans="16:17" x14ac:dyDescent="0.35">
      <c r="P94" s="90"/>
      <c r="Q94" s="91"/>
    </row>
    <row r="95" spans="16:17" x14ac:dyDescent="0.35">
      <c r="P95" s="90"/>
      <c r="Q95" s="91"/>
    </row>
    <row r="96" spans="16:17" x14ac:dyDescent="0.35">
      <c r="P96" s="90"/>
      <c r="Q96" s="91"/>
    </row>
    <row r="97" spans="16:17" x14ac:dyDescent="0.35">
      <c r="P97" s="90"/>
      <c r="Q97" s="91"/>
    </row>
    <row r="98" spans="16:17" x14ac:dyDescent="0.35">
      <c r="P98" s="90"/>
      <c r="Q98" s="91"/>
    </row>
    <row r="99" spans="16:17" x14ac:dyDescent="0.35">
      <c r="P99" s="90"/>
      <c r="Q99" s="91"/>
    </row>
    <row r="100" spans="16:17" x14ac:dyDescent="0.35">
      <c r="P100" s="90"/>
      <c r="Q100" s="91"/>
    </row>
    <row r="101" spans="16:17" x14ac:dyDescent="0.35">
      <c r="P101" s="90"/>
      <c r="Q101" s="91"/>
    </row>
    <row r="102" spans="16:17" x14ac:dyDescent="0.35">
      <c r="P102" s="90"/>
      <c r="Q102" s="91"/>
    </row>
    <row r="103" spans="16:17" x14ac:dyDescent="0.35">
      <c r="P103" s="90"/>
      <c r="Q103" s="91"/>
    </row>
    <row r="104" spans="16:17" x14ac:dyDescent="0.35">
      <c r="P104" s="90"/>
      <c r="Q104" s="91"/>
    </row>
    <row r="105" spans="16:17" x14ac:dyDescent="0.35">
      <c r="P105" s="90"/>
      <c r="Q105" s="91"/>
    </row>
    <row r="106" spans="16:17" x14ac:dyDescent="0.35">
      <c r="P106" s="90"/>
      <c r="Q106" s="91"/>
    </row>
    <row r="107" spans="16:17" x14ac:dyDescent="0.35">
      <c r="P107" s="90"/>
      <c r="Q107" s="91"/>
    </row>
    <row r="108" spans="16:17" x14ac:dyDescent="0.35">
      <c r="P108" s="90"/>
      <c r="Q108" s="91"/>
    </row>
    <row r="109" spans="16:17" x14ac:dyDescent="0.35">
      <c r="P109" s="90"/>
      <c r="Q109" s="91"/>
    </row>
    <row r="110" spans="16:17" x14ac:dyDescent="0.35">
      <c r="P110" s="90"/>
      <c r="Q110" s="91"/>
    </row>
    <row r="111" spans="16:17" x14ac:dyDescent="0.35">
      <c r="P111" s="90"/>
      <c r="Q111" s="91"/>
    </row>
    <row r="112" spans="16:17" x14ac:dyDescent="0.35">
      <c r="P112" s="90"/>
      <c r="Q112" s="91"/>
    </row>
    <row r="113" spans="16:17" x14ac:dyDescent="0.35">
      <c r="P113" s="90"/>
      <c r="Q113" s="91"/>
    </row>
    <row r="114" spans="16:17" x14ac:dyDescent="0.35">
      <c r="P114" s="90"/>
      <c r="Q114" s="91"/>
    </row>
    <row r="115" spans="16:17" x14ac:dyDescent="0.35">
      <c r="P115" s="90"/>
      <c r="Q115" s="91"/>
    </row>
    <row r="116" spans="16:17" x14ac:dyDescent="0.35">
      <c r="P116" s="90"/>
      <c r="Q116" s="91"/>
    </row>
    <row r="117" spans="16:17" x14ac:dyDescent="0.35">
      <c r="P117" s="90"/>
      <c r="Q117" s="91"/>
    </row>
    <row r="118" spans="16:17" x14ac:dyDescent="0.35">
      <c r="P118" s="90"/>
      <c r="Q118" s="91"/>
    </row>
    <row r="119" spans="16:17" x14ac:dyDescent="0.35">
      <c r="P119" s="90"/>
      <c r="Q119" s="91"/>
    </row>
    <row r="120" spans="16:17" x14ac:dyDescent="0.35">
      <c r="P120" s="90"/>
      <c r="Q120" s="91"/>
    </row>
    <row r="121" spans="16:17" x14ac:dyDescent="0.35">
      <c r="P121" s="90"/>
      <c r="Q121" s="91"/>
    </row>
    <row r="122" spans="16:17" x14ac:dyDescent="0.35">
      <c r="P122" s="90"/>
      <c r="Q122" s="91"/>
    </row>
    <row r="123" spans="16:17" x14ac:dyDescent="0.35">
      <c r="P123" s="90"/>
      <c r="Q123" s="91"/>
    </row>
    <row r="124" spans="16:17" x14ac:dyDescent="0.35">
      <c r="P124" s="90"/>
      <c r="Q124" s="91"/>
    </row>
    <row r="125" spans="16:17" x14ac:dyDescent="0.35">
      <c r="P125" s="90"/>
      <c r="Q125" s="91"/>
    </row>
    <row r="126" spans="16:17" x14ac:dyDescent="0.35">
      <c r="P126" s="90"/>
      <c r="Q126" s="91"/>
    </row>
    <row r="127" spans="16:17" x14ac:dyDescent="0.35">
      <c r="P127" s="90"/>
      <c r="Q127" s="91"/>
    </row>
    <row r="128" spans="16:17" x14ac:dyDescent="0.35">
      <c r="P128" s="90"/>
      <c r="Q128" s="91"/>
    </row>
    <row r="129" spans="16:17" x14ac:dyDescent="0.35">
      <c r="P129" s="90"/>
      <c r="Q129" s="91"/>
    </row>
    <row r="130" spans="16:17" x14ac:dyDescent="0.35">
      <c r="P130" s="90"/>
      <c r="Q130" s="91"/>
    </row>
    <row r="131" spans="16:17" x14ac:dyDescent="0.35">
      <c r="P131" s="90"/>
      <c r="Q131" s="91"/>
    </row>
    <row r="132" spans="16:17" x14ac:dyDescent="0.35">
      <c r="P132" s="90"/>
      <c r="Q132" s="91"/>
    </row>
    <row r="133" spans="16:17" x14ac:dyDescent="0.35">
      <c r="P133" s="90"/>
      <c r="Q133" s="91"/>
    </row>
    <row r="134" spans="16:17" x14ac:dyDescent="0.35">
      <c r="P134" s="90"/>
      <c r="Q134" s="91"/>
    </row>
    <row r="135" spans="16:17" x14ac:dyDescent="0.35">
      <c r="P135" s="90"/>
      <c r="Q135" s="91"/>
    </row>
    <row r="136" spans="16:17" x14ac:dyDescent="0.35">
      <c r="P136" s="90"/>
      <c r="Q136" s="91"/>
    </row>
    <row r="137" spans="16:17" x14ac:dyDescent="0.35">
      <c r="P137" s="90"/>
      <c r="Q137" s="91"/>
    </row>
    <row r="138" spans="16:17" x14ac:dyDescent="0.35">
      <c r="P138" s="90"/>
      <c r="Q138" s="91"/>
    </row>
    <row r="139" spans="16:17" x14ac:dyDescent="0.35">
      <c r="P139" s="90"/>
      <c r="Q139" s="91"/>
    </row>
    <row r="140" spans="16:17" x14ac:dyDescent="0.35">
      <c r="P140" s="90"/>
      <c r="Q140" s="91"/>
    </row>
    <row r="141" spans="16:17" x14ac:dyDescent="0.35">
      <c r="P141" s="90"/>
      <c r="Q141" s="91"/>
    </row>
    <row r="142" spans="16:17" x14ac:dyDescent="0.35">
      <c r="P142" s="90"/>
      <c r="Q142" s="91"/>
    </row>
    <row r="143" spans="16:17" x14ac:dyDescent="0.35">
      <c r="P143" s="90"/>
      <c r="Q143" s="91"/>
    </row>
    <row r="144" spans="16:17" x14ac:dyDescent="0.35">
      <c r="P144" s="90"/>
      <c r="Q144" s="91"/>
    </row>
    <row r="145" spans="16:17" x14ac:dyDescent="0.35">
      <c r="P145" s="90"/>
      <c r="Q145" s="91"/>
    </row>
    <row r="146" spans="16:17" x14ac:dyDescent="0.35">
      <c r="P146" s="90"/>
      <c r="Q146" s="91"/>
    </row>
    <row r="147" spans="16:17" x14ac:dyDescent="0.35">
      <c r="P147" s="90"/>
      <c r="Q147" s="91"/>
    </row>
    <row r="148" spans="16:17" x14ac:dyDescent="0.35">
      <c r="P148" s="90"/>
      <c r="Q148" s="91"/>
    </row>
    <row r="149" spans="16:17" x14ac:dyDescent="0.35">
      <c r="P149" s="90"/>
      <c r="Q149" s="91"/>
    </row>
    <row r="150" spans="16:17" x14ac:dyDescent="0.35">
      <c r="P150" s="90"/>
      <c r="Q150" s="91"/>
    </row>
    <row r="151" spans="16:17" x14ac:dyDescent="0.35">
      <c r="P151" s="90"/>
      <c r="Q151" s="91"/>
    </row>
    <row r="152" spans="16:17" x14ac:dyDescent="0.35">
      <c r="P152" s="90"/>
      <c r="Q152" s="91"/>
    </row>
    <row r="153" spans="16:17" x14ac:dyDescent="0.35">
      <c r="P153" s="90"/>
      <c r="Q153" s="91"/>
    </row>
    <row r="154" spans="16:17" x14ac:dyDescent="0.35">
      <c r="P154" s="90"/>
      <c r="Q154" s="91"/>
    </row>
    <row r="155" spans="16:17" x14ac:dyDescent="0.35">
      <c r="P155" s="90"/>
      <c r="Q155" s="91"/>
    </row>
    <row r="156" spans="16:17" x14ac:dyDescent="0.35">
      <c r="P156" s="90"/>
      <c r="Q156" s="91"/>
    </row>
    <row r="157" spans="16:17" x14ac:dyDescent="0.35">
      <c r="P157" s="90"/>
      <c r="Q157" s="91"/>
    </row>
    <row r="158" spans="16:17" x14ac:dyDescent="0.35">
      <c r="P158" s="90"/>
      <c r="Q158" s="91"/>
    </row>
    <row r="159" spans="16:17" x14ac:dyDescent="0.35">
      <c r="P159" s="90"/>
      <c r="Q159" s="91"/>
    </row>
    <row r="160" spans="16:17" x14ac:dyDescent="0.35">
      <c r="P160" s="90"/>
      <c r="Q160" s="91"/>
    </row>
    <row r="161" spans="16:17" x14ac:dyDescent="0.35">
      <c r="P161" s="90"/>
      <c r="Q161" s="91"/>
    </row>
    <row r="162" spans="16:17" x14ac:dyDescent="0.35">
      <c r="P162" s="90"/>
      <c r="Q162" s="91"/>
    </row>
    <row r="163" spans="16:17" x14ac:dyDescent="0.35">
      <c r="P163" s="90"/>
      <c r="Q163" s="91"/>
    </row>
    <row r="164" spans="16:17" x14ac:dyDescent="0.35">
      <c r="P164" s="90"/>
      <c r="Q164" s="91"/>
    </row>
    <row r="165" spans="16:17" x14ac:dyDescent="0.35">
      <c r="P165" s="90"/>
      <c r="Q165" s="91"/>
    </row>
    <row r="166" spans="16:17" x14ac:dyDescent="0.35">
      <c r="P166" s="90"/>
      <c r="Q166" s="91"/>
    </row>
    <row r="167" spans="16:17" x14ac:dyDescent="0.35">
      <c r="P167" s="90"/>
      <c r="Q167" s="91"/>
    </row>
    <row r="168" spans="16:17" x14ac:dyDescent="0.35">
      <c r="P168" s="90"/>
      <c r="Q168" s="91"/>
    </row>
    <row r="169" spans="16:17" x14ac:dyDescent="0.35">
      <c r="P169" s="90"/>
      <c r="Q169" s="91"/>
    </row>
    <row r="170" spans="16:17" x14ac:dyDescent="0.35">
      <c r="P170" s="90"/>
      <c r="Q170" s="91"/>
    </row>
    <row r="171" spans="16:17" x14ac:dyDescent="0.35">
      <c r="P171" s="90"/>
      <c r="Q171" s="91"/>
    </row>
    <row r="172" spans="16:17" x14ac:dyDescent="0.35">
      <c r="P172" s="90"/>
      <c r="Q172" s="91"/>
    </row>
    <row r="173" spans="16:17" x14ac:dyDescent="0.35">
      <c r="P173" s="90"/>
      <c r="Q173" s="91"/>
    </row>
    <row r="174" spans="16:17" x14ac:dyDescent="0.35">
      <c r="P174" s="90"/>
      <c r="Q174" s="91"/>
    </row>
    <row r="175" spans="16:17" x14ac:dyDescent="0.35">
      <c r="P175" s="90"/>
      <c r="Q175" s="91"/>
    </row>
    <row r="176" spans="16:17" x14ac:dyDescent="0.35">
      <c r="P176" s="90"/>
      <c r="Q176" s="91"/>
    </row>
    <row r="177" spans="16:17" x14ac:dyDescent="0.35">
      <c r="P177" s="90"/>
      <c r="Q177" s="91"/>
    </row>
    <row r="178" spans="16:17" x14ac:dyDescent="0.35">
      <c r="P178" s="90"/>
      <c r="Q178" s="91"/>
    </row>
    <row r="179" spans="16:17" x14ac:dyDescent="0.35">
      <c r="P179" s="90"/>
      <c r="Q179" s="91"/>
    </row>
    <row r="180" spans="16:17" x14ac:dyDescent="0.35">
      <c r="P180" s="90"/>
      <c r="Q180" s="91"/>
    </row>
    <row r="181" spans="16:17" x14ac:dyDescent="0.35">
      <c r="P181" s="90"/>
      <c r="Q181" s="91"/>
    </row>
    <row r="182" spans="16:17" x14ac:dyDescent="0.35">
      <c r="P182" s="90"/>
      <c r="Q182" s="91"/>
    </row>
    <row r="183" spans="16:17" x14ac:dyDescent="0.35">
      <c r="P183" s="90"/>
      <c r="Q183" s="91"/>
    </row>
    <row r="184" spans="16:17" x14ac:dyDescent="0.35">
      <c r="P184" s="90"/>
      <c r="Q184" s="91"/>
    </row>
    <row r="185" spans="16:17" x14ac:dyDescent="0.35">
      <c r="P185" s="90"/>
      <c r="Q185" s="91"/>
    </row>
    <row r="186" spans="16:17" x14ac:dyDescent="0.35">
      <c r="P186" s="90"/>
      <c r="Q186" s="91"/>
    </row>
    <row r="187" spans="16:17" x14ac:dyDescent="0.35">
      <c r="P187" s="90"/>
      <c r="Q187" s="91"/>
    </row>
    <row r="188" spans="16:17" x14ac:dyDescent="0.35">
      <c r="P188" s="90"/>
      <c r="Q188" s="91"/>
    </row>
    <row r="189" spans="16:17" x14ac:dyDescent="0.35">
      <c r="P189" s="90"/>
      <c r="Q189" s="91"/>
    </row>
    <row r="190" spans="16:17" x14ac:dyDescent="0.35">
      <c r="P190" s="90"/>
      <c r="Q190" s="91"/>
    </row>
    <row r="191" spans="16:17" x14ac:dyDescent="0.35">
      <c r="P191" s="90"/>
      <c r="Q191" s="91"/>
    </row>
    <row r="192" spans="16:17" x14ac:dyDescent="0.35">
      <c r="P192" s="90"/>
      <c r="Q192" s="91"/>
    </row>
    <row r="193" spans="16:17" x14ac:dyDescent="0.35">
      <c r="P193" s="90"/>
      <c r="Q193" s="91"/>
    </row>
    <row r="194" spans="16:17" x14ac:dyDescent="0.35">
      <c r="P194" s="90"/>
      <c r="Q194" s="91"/>
    </row>
    <row r="195" spans="16:17" x14ac:dyDescent="0.35">
      <c r="P195" s="90"/>
      <c r="Q195" s="91"/>
    </row>
    <row r="196" spans="16:17" x14ac:dyDescent="0.35">
      <c r="P196" s="90"/>
      <c r="Q196" s="91"/>
    </row>
    <row r="197" spans="16:17" x14ac:dyDescent="0.35">
      <c r="P197" s="90"/>
      <c r="Q197" s="91"/>
    </row>
    <row r="198" spans="16:17" x14ac:dyDescent="0.35">
      <c r="P198" s="90"/>
      <c r="Q198" s="91"/>
    </row>
    <row r="199" spans="16:17" x14ac:dyDescent="0.35">
      <c r="P199" s="90"/>
      <c r="Q199" s="91"/>
    </row>
    <row r="200" spans="16:17" x14ac:dyDescent="0.35">
      <c r="P200" s="90"/>
      <c r="Q200" s="91"/>
    </row>
    <row r="201" spans="16:17" x14ac:dyDescent="0.35">
      <c r="P201" s="90"/>
      <c r="Q201" s="91"/>
    </row>
    <row r="202" spans="16:17" x14ac:dyDescent="0.35">
      <c r="P202" s="90"/>
      <c r="Q202" s="91"/>
    </row>
    <row r="203" spans="16:17" x14ac:dyDescent="0.35">
      <c r="P203" s="90"/>
      <c r="Q203" s="91"/>
    </row>
    <row r="204" spans="16:17" x14ac:dyDescent="0.35">
      <c r="P204" s="90"/>
      <c r="Q204" s="91"/>
    </row>
    <row r="205" spans="16:17" x14ac:dyDescent="0.35">
      <c r="P205" s="90"/>
      <c r="Q205" s="91"/>
    </row>
    <row r="206" spans="16:17" x14ac:dyDescent="0.35">
      <c r="P206" s="90"/>
      <c r="Q206" s="91"/>
    </row>
    <row r="207" spans="16:17" x14ac:dyDescent="0.35">
      <c r="P207" s="90"/>
      <c r="Q207" s="91"/>
    </row>
    <row r="208" spans="16:17" x14ac:dyDescent="0.35">
      <c r="P208" s="90"/>
      <c r="Q208" s="91"/>
    </row>
    <row r="209" spans="16:17" x14ac:dyDescent="0.35">
      <c r="P209" s="90"/>
      <c r="Q209" s="91"/>
    </row>
    <row r="210" spans="16:17" x14ac:dyDescent="0.35">
      <c r="P210" s="90"/>
      <c r="Q210" s="91"/>
    </row>
    <row r="211" spans="16:17" x14ac:dyDescent="0.35">
      <c r="P211" s="90"/>
      <c r="Q211" s="91"/>
    </row>
    <row r="212" spans="16:17" x14ac:dyDescent="0.35">
      <c r="P212" s="90"/>
      <c r="Q212" s="91"/>
    </row>
    <row r="213" spans="16:17" x14ac:dyDescent="0.35">
      <c r="P213" s="90"/>
      <c r="Q213" s="91"/>
    </row>
    <row r="214" spans="16:17" x14ac:dyDescent="0.35">
      <c r="P214" s="90"/>
      <c r="Q214" s="91"/>
    </row>
    <row r="215" spans="16:17" x14ac:dyDescent="0.35">
      <c r="P215" s="90"/>
      <c r="Q215" s="91"/>
    </row>
    <row r="216" spans="16:17" x14ac:dyDescent="0.35">
      <c r="P216" s="90"/>
      <c r="Q216" s="91"/>
    </row>
    <row r="217" spans="16:17" x14ac:dyDescent="0.35">
      <c r="P217" s="90"/>
      <c r="Q217" s="91"/>
    </row>
    <row r="218" spans="16:17" x14ac:dyDescent="0.35">
      <c r="P218" s="90"/>
      <c r="Q218" s="91"/>
    </row>
    <row r="219" spans="16:17" x14ac:dyDescent="0.35">
      <c r="P219" s="90"/>
      <c r="Q219" s="91"/>
    </row>
    <row r="220" spans="16:17" x14ac:dyDescent="0.35">
      <c r="P220" s="90"/>
      <c r="Q220" s="91"/>
    </row>
    <row r="221" spans="16:17" x14ac:dyDescent="0.35">
      <c r="P221" s="90"/>
      <c r="Q221" s="91"/>
    </row>
    <row r="222" spans="16:17" x14ac:dyDescent="0.35">
      <c r="P222" s="90"/>
      <c r="Q222" s="91"/>
    </row>
    <row r="223" spans="16:17" x14ac:dyDescent="0.35">
      <c r="P223" s="90"/>
      <c r="Q223" s="91"/>
    </row>
    <row r="224" spans="16:17" x14ac:dyDescent="0.35">
      <c r="P224" s="90"/>
      <c r="Q224" s="91"/>
    </row>
    <row r="225" spans="16:17" x14ac:dyDescent="0.35">
      <c r="P225" s="90"/>
      <c r="Q225" s="91"/>
    </row>
    <row r="226" spans="16:17" x14ac:dyDescent="0.35">
      <c r="P226" s="90"/>
      <c r="Q226" s="91"/>
    </row>
    <row r="227" spans="16:17" x14ac:dyDescent="0.35">
      <c r="P227" s="90"/>
      <c r="Q227" s="91"/>
    </row>
    <row r="228" spans="16:17" x14ac:dyDescent="0.35">
      <c r="P228" s="90"/>
      <c r="Q228" s="91"/>
    </row>
    <row r="229" spans="16:17" x14ac:dyDescent="0.35">
      <c r="P229" s="90"/>
      <c r="Q229" s="91"/>
    </row>
    <row r="230" spans="16:17" x14ac:dyDescent="0.35">
      <c r="P230" s="90"/>
      <c r="Q230" s="91"/>
    </row>
    <row r="231" spans="16:17" x14ac:dyDescent="0.35">
      <c r="P231" s="90"/>
      <c r="Q231" s="91"/>
    </row>
    <row r="232" spans="16:17" x14ac:dyDescent="0.35">
      <c r="P232" s="90"/>
      <c r="Q232" s="91"/>
    </row>
    <row r="233" spans="16:17" x14ac:dyDescent="0.35">
      <c r="P233" s="90"/>
      <c r="Q233" s="91"/>
    </row>
    <row r="234" spans="16:17" x14ac:dyDescent="0.35">
      <c r="P234" s="90"/>
      <c r="Q234" s="91"/>
    </row>
    <row r="235" spans="16:17" x14ac:dyDescent="0.35">
      <c r="P235" s="90"/>
      <c r="Q235" s="91"/>
    </row>
    <row r="236" spans="16:17" x14ac:dyDescent="0.35">
      <c r="P236" s="90"/>
      <c r="Q236" s="91"/>
    </row>
    <row r="237" spans="16:17" x14ac:dyDescent="0.35">
      <c r="P237" s="90"/>
      <c r="Q237" s="91"/>
    </row>
    <row r="238" spans="16:17" x14ac:dyDescent="0.35">
      <c r="P238" s="90"/>
      <c r="Q238" s="91"/>
    </row>
    <row r="239" spans="16:17" x14ac:dyDescent="0.35">
      <c r="P239" s="90"/>
      <c r="Q239" s="91"/>
    </row>
    <row r="240" spans="16:17" x14ac:dyDescent="0.35">
      <c r="P240" s="90"/>
      <c r="Q240" s="91"/>
    </row>
    <row r="241" spans="16:17" x14ac:dyDescent="0.35">
      <c r="P241" s="90"/>
      <c r="Q241" s="91"/>
    </row>
    <row r="242" spans="16:17" x14ac:dyDescent="0.35">
      <c r="P242" s="90"/>
      <c r="Q242" s="91"/>
    </row>
    <row r="243" spans="16:17" x14ac:dyDescent="0.35">
      <c r="P243" s="90"/>
      <c r="Q243" s="91"/>
    </row>
    <row r="244" spans="16:17" x14ac:dyDescent="0.35">
      <c r="P244" s="90"/>
      <c r="Q244" s="91"/>
    </row>
    <row r="245" spans="16:17" x14ac:dyDescent="0.35">
      <c r="P245" s="90"/>
      <c r="Q245" s="91"/>
    </row>
    <row r="246" spans="16:17" x14ac:dyDescent="0.35">
      <c r="P246" s="90"/>
      <c r="Q246" s="91"/>
    </row>
    <row r="247" spans="16:17" x14ac:dyDescent="0.35">
      <c r="P247" s="90"/>
      <c r="Q247" s="91"/>
    </row>
    <row r="248" spans="16:17" x14ac:dyDescent="0.35">
      <c r="P248" s="90"/>
      <c r="Q248" s="91"/>
    </row>
    <row r="249" spans="16:17" x14ac:dyDescent="0.35">
      <c r="P249" s="90"/>
      <c r="Q249" s="91"/>
    </row>
    <row r="250" spans="16:17" x14ac:dyDescent="0.35">
      <c r="P250" s="90"/>
      <c r="Q250" s="91"/>
    </row>
    <row r="251" spans="16:17" x14ac:dyDescent="0.35">
      <c r="P251" s="90"/>
      <c r="Q251" s="91"/>
    </row>
    <row r="252" spans="16:17" x14ac:dyDescent="0.35">
      <c r="P252" s="90"/>
      <c r="Q252" s="91"/>
    </row>
    <row r="253" spans="16:17" x14ac:dyDescent="0.35">
      <c r="P253" s="90"/>
      <c r="Q253" s="91"/>
    </row>
    <row r="254" spans="16:17" x14ac:dyDescent="0.35">
      <c r="P254" s="90"/>
      <c r="Q254" s="91"/>
    </row>
    <row r="255" spans="16:17" x14ac:dyDescent="0.35">
      <c r="P255" s="90"/>
      <c r="Q255" s="91"/>
    </row>
    <row r="256" spans="16:17" x14ac:dyDescent="0.35">
      <c r="P256" s="90"/>
      <c r="Q256" s="91"/>
    </row>
    <row r="257" spans="16:17" x14ac:dyDescent="0.35">
      <c r="P257" s="90"/>
      <c r="Q257" s="91"/>
    </row>
    <row r="258" spans="16:17" x14ac:dyDescent="0.35">
      <c r="P258" s="90"/>
      <c r="Q258" s="91"/>
    </row>
    <row r="259" spans="16:17" x14ac:dyDescent="0.35">
      <c r="P259" s="90"/>
      <c r="Q259" s="91"/>
    </row>
    <row r="260" spans="16:17" x14ac:dyDescent="0.35">
      <c r="P260" s="90"/>
      <c r="Q260" s="91"/>
    </row>
    <row r="261" spans="16:17" x14ac:dyDescent="0.35">
      <c r="P261" s="90"/>
      <c r="Q261" s="91"/>
    </row>
    <row r="262" spans="16:17" x14ac:dyDescent="0.35">
      <c r="P262" s="90"/>
      <c r="Q262" s="91"/>
    </row>
    <row r="263" spans="16:17" x14ac:dyDescent="0.35">
      <c r="P263" s="90"/>
      <c r="Q263" s="91"/>
    </row>
    <row r="264" spans="16:17" x14ac:dyDescent="0.35">
      <c r="P264" s="90"/>
      <c r="Q264" s="91"/>
    </row>
    <row r="265" spans="16:17" x14ac:dyDescent="0.35">
      <c r="P265" s="90"/>
      <c r="Q265" s="91"/>
    </row>
    <row r="266" spans="16:17" x14ac:dyDescent="0.35">
      <c r="P266" s="90"/>
      <c r="Q266" s="91"/>
    </row>
    <row r="267" spans="16:17" x14ac:dyDescent="0.35">
      <c r="P267" s="90"/>
      <c r="Q267" s="91"/>
    </row>
    <row r="268" spans="16:17" x14ac:dyDescent="0.35">
      <c r="P268" s="90"/>
      <c r="Q268" s="91"/>
    </row>
    <row r="269" spans="16:17" x14ac:dyDescent="0.35">
      <c r="P269" s="90"/>
      <c r="Q269" s="91"/>
    </row>
    <row r="270" spans="16:17" x14ac:dyDescent="0.35">
      <c r="P270" s="90"/>
      <c r="Q270" s="91"/>
    </row>
    <row r="271" spans="16:17" x14ac:dyDescent="0.35">
      <c r="P271" s="90"/>
      <c r="Q271" s="91"/>
    </row>
    <row r="272" spans="16:17" x14ac:dyDescent="0.35">
      <c r="P272" s="90"/>
      <c r="Q272" s="91"/>
    </row>
    <row r="273" spans="16:17" x14ac:dyDescent="0.35">
      <c r="P273" s="90"/>
      <c r="Q273" s="91"/>
    </row>
    <row r="274" spans="16:17" x14ac:dyDescent="0.35">
      <c r="P274" s="90"/>
      <c r="Q274" s="91"/>
    </row>
    <row r="275" spans="16:17" x14ac:dyDescent="0.35">
      <c r="P275" s="90"/>
      <c r="Q275" s="91"/>
    </row>
    <row r="276" spans="16:17" x14ac:dyDescent="0.35">
      <c r="P276" s="90"/>
      <c r="Q276" s="91"/>
    </row>
    <row r="277" spans="16:17" x14ac:dyDescent="0.35">
      <c r="P277" s="90"/>
      <c r="Q277" s="91"/>
    </row>
    <row r="278" spans="16:17" x14ac:dyDescent="0.35">
      <c r="P278" s="90"/>
      <c r="Q278" s="91"/>
    </row>
    <row r="279" spans="16:17" x14ac:dyDescent="0.35">
      <c r="P279" s="90"/>
      <c r="Q279" s="91"/>
    </row>
    <row r="280" spans="16:17" x14ac:dyDescent="0.35">
      <c r="P280" s="90"/>
      <c r="Q280" s="91"/>
    </row>
    <row r="281" spans="16:17" x14ac:dyDescent="0.35">
      <c r="P281" s="90"/>
      <c r="Q281" s="91"/>
    </row>
    <row r="282" spans="16:17" x14ac:dyDescent="0.35">
      <c r="P282" s="90"/>
      <c r="Q282" s="91"/>
    </row>
    <row r="283" spans="16:17" x14ac:dyDescent="0.35">
      <c r="P283" s="90"/>
      <c r="Q283" s="91"/>
    </row>
    <row r="284" spans="16:17" x14ac:dyDescent="0.35">
      <c r="P284" s="90"/>
      <c r="Q284" s="91"/>
    </row>
    <row r="285" spans="16:17" x14ac:dyDescent="0.35">
      <c r="P285" s="90"/>
      <c r="Q285" s="91"/>
    </row>
    <row r="286" spans="16:17" x14ac:dyDescent="0.35">
      <c r="P286" s="90"/>
      <c r="Q286" s="91"/>
    </row>
    <row r="287" spans="16:17" x14ac:dyDescent="0.35">
      <c r="P287" s="90"/>
      <c r="Q287" s="91"/>
    </row>
    <row r="288" spans="16:17" x14ac:dyDescent="0.35">
      <c r="P288" s="90"/>
      <c r="Q288" s="91"/>
    </row>
    <row r="289" spans="16:17" x14ac:dyDescent="0.35">
      <c r="P289" s="90"/>
      <c r="Q289" s="91"/>
    </row>
    <row r="290" spans="16:17" x14ac:dyDescent="0.35">
      <c r="P290" s="90"/>
      <c r="Q290" s="91"/>
    </row>
    <row r="291" spans="16:17" x14ac:dyDescent="0.35">
      <c r="P291" s="90"/>
      <c r="Q291" s="91"/>
    </row>
    <row r="292" spans="16:17" x14ac:dyDescent="0.35">
      <c r="P292" s="90"/>
      <c r="Q292" s="91"/>
    </row>
    <row r="293" spans="16:17" x14ac:dyDescent="0.35">
      <c r="P293" s="90"/>
      <c r="Q293" s="91"/>
    </row>
    <row r="294" spans="16:17" x14ac:dyDescent="0.35">
      <c r="P294" s="90"/>
      <c r="Q294" s="91"/>
    </row>
    <row r="295" spans="16:17" x14ac:dyDescent="0.35">
      <c r="P295" s="90"/>
      <c r="Q295" s="91"/>
    </row>
    <row r="296" spans="16:17" x14ac:dyDescent="0.35">
      <c r="P296" s="90"/>
      <c r="Q296" s="91"/>
    </row>
    <row r="297" spans="16:17" x14ac:dyDescent="0.35">
      <c r="P297" s="90"/>
      <c r="Q297" s="91"/>
    </row>
    <row r="298" spans="16:17" x14ac:dyDescent="0.35">
      <c r="P298" s="90"/>
      <c r="Q298" s="91"/>
    </row>
    <row r="299" spans="16:17" x14ac:dyDescent="0.35">
      <c r="P299" s="90"/>
      <c r="Q299" s="91"/>
    </row>
    <row r="300" spans="16:17" x14ac:dyDescent="0.35">
      <c r="P300" s="90"/>
      <c r="Q300" s="91"/>
    </row>
    <row r="301" spans="16:17" x14ac:dyDescent="0.35">
      <c r="P301" s="90"/>
      <c r="Q301" s="91"/>
    </row>
    <row r="302" spans="16:17" x14ac:dyDescent="0.35">
      <c r="P302" s="90"/>
      <c r="Q302" s="91"/>
    </row>
    <row r="303" spans="16:17" x14ac:dyDescent="0.35">
      <c r="P303" s="90"/>
      <c r="Q303" s="91"/>
    </row>
    <row r="304" spans="16:17" x14ac:dyDescent="0.35">
      <c r="P304" s="90"/>
      <c r="Q304" s="91"/>
    </row>
    <row r="305" spans="16:17" x14ac:dyDescent="0.35">
      <c r="P305" s="90"/>
      <c r="Q305" s="91"/>
    </row>
    <row r="306" spans="16:17" x14ac:dyDescent="0.35">
      <c r="P306" s="90"/>
      <c r="Q306" s="91"/>
    </row>
    <row r="307" spans="16:17" x14ac:dyDescent="0.35">
      <c r="P307" s="90"/>
      <c r="Q307" s="91"/>
    </row>
    <row r="308" spans="16:17" x14ac:dyDescent="0.35">
      <c r="P308" s="90"/>
      <c r="Q308" s="91"/>
    </row>
    <row r="309" spans="16:17" x14ac:dyDescent="0.35">
      <c r="P309" s="90"/>
      <c r="Q309" s="91"/>
    </row>
    <row r="310" spans="16:17" x14ac:dyDescent="0.35">
      <c r="P310" s="90"/>
      <c r="Q310" s="91"/>
    </row>
    <row r="311" spans="16:17" x14ac:dyDescent="0.35">
      <c r="P311" s="90"/>
      <c r="Q311" s="91"/>
    </row>
    <row r="312" spans="16:17" x14ac:dyDescent="0.35">
      <c r="P312" s="90"/>
      <c r="Q312" s="91"/>
    </row>
    <row r="313" spans="16:17" x14ac:dyDescent="0.35">
      <c r="P313" s="90"/>
      <c r="Q313" s="91"/>
    </row>
    <row r="314" spans="16:17" x14ac:dyDescent="0.35">
      <c r="P314" s="90"/>
      <c r="Q314" s="91"/>
    </row>
    <row r="315" spans="16:17" x14ac:dyDescent="0.35">
      <c r="P315" s="90"/>
      <c r="Q315" s="91"/>
    </row>
    <row r="316" spans="16:17" x14ac:dyDescent="0.35">
      <c r="P316" s="90"/>
      <c r="Q316" s="91"/>
    </row>
    <row r="317" spans="16:17" x14ac:dyDescent="0.35">
      <c r="P317" s="90"/>
      <c r="Q317" s="91"/>
    </row>
    <row r="318" spans="16:17" x14ac:dyDescent="0.35">
      <c r="P318" s="90"/>
      <c r="Q318" s="91"/>
    </row>
    <row r="319" spans="16:17" x14ac:dyDescent="0.35">
      <c r="P319" s="90"/>
      <c r="Q319" s="91"/>
    </row>
    <row r="320" spans="16:17" x14ac:dyDescent="0.35">
      <c r="P320" s="90"/>
      <c r="Q320" s="91"/>
    </row>
    <row r="321" spans="16:17" x14ac:dyDescent="0.35">
      <c r="P321" s="90"/>
      <c r="Q321" s="91"/>
    </row>
    <row r="322" spans="16:17" x14ac:dyDescent="0.35">
      <c r="P322" s="90"/>
      <c r="Q322" s="91"/>
    </row>
    <row r="323" spans="16:17" x14ac:dyDescent="0.35">
      <c r="P323" s="90"/>
      <c r="Q323" s="91"/>
    </row>
    <row r="324" spans="16:17" x14ac:dyDescent="0.35">
      <c r="P324" s="90"/>
      <c r="Q324" s="91"/>
    </row>
    <row r="325" spans="16:17" x14ac:dyDescent="0.35">
      <c r="P325" s="90"/>
      <c r="Q325" s="91"/>
    </row>
    <row r="326" spans="16:17" x14ac:dyDescent="0.35">
      <c r="P326" s="90"/>
      <c r="Q326" s="91"/>
    </row>
    <row r="327" spans="16:17" x14ac:dyDescent="0.35">
      <c r="P327" s="90"/>
      <c r="Q327" s="91"/>
    </row>
    <row r="328" spans="16:17" x14ac:dyDescent="0.35">
      <c r="P328" s="90"/>
      <c r="Q328" s="91"/>
    </row>
    <row r="329" spans="16:17" x14ac:dyDescent="0.35">
      <c r="P329" s="90"/>
      <c r="Q329" s="91"/>
    </row>
    <row r="330" spans="16:17" x14ac:dyDescent="0.35">
      <c r="P330" s="90"/>
      <c r="Q330" s="91"/>
    </row>
    <row r="331" spans="16:17" x14ac:dyDescent="0.35">
      <c r="P331" s="90"/>
      <c r="Q331" s="91"/>
    </row>
    <row r="332" spans="16:17" x14ac:dyDescent="0.35">
      <c r="P332" s="90"/>
      <c r="Q332" s="91"/>
    </row>
    <row r="333" spans="16:17" x14ac:dyDescent="0.35">
      <c r="P333" s="90"/>
      <c r="Q333" s="91"/>
    </row>
    <row r="334" spans="16:17" x14ac:dyDescent="0.35">
      <c r="P334" s="90"/>
      <c r="Q334" s="91"/>
    </row>
    <row r="335" spans="16:17" x14ac:dyDescent="0.35">
      <c r="P335" s="90"/>
      <c r="Q335" s="91"/>
    </row>
    <row r="336" spans="16:17" x14ac:dyDescent="0.35">
      <c r="P336" s="90"/>
      <c r="Q336" s="91"/>
    </row>
    <row r="337" spans="16:17" x14ac:dyDescent="0.35">
      <c r="P337" s="90"/>
      <c r="Q337" s="91"/>
    </row>
    <row r="338" spans="16:17" x14ac:dyDescent="0.35">
      <c r="P338" s="90"/>
      <c r="Q338" s="91"/>
    </row>
    <row r="339" spans="16:17" x14ac:dyDescent="0.35">
      <c r="P339" s="90"/>
      <c r="Q339" s="91"/>
    </row>
    <row r="340" spans="16:17" x14ac:dyDescent="0.35">
      <c r="P340" s="90"/>
      <c r="Q340" s="91"/>
    </row>
    <row r="341" spans="16:17" x14ac:dyDescent="0.35">
      <c r="P341" s="90"/>
      <c r="Q341" s="91"/>
    </row>
    <row r="342" spans="16:17" x14ac:dyDescent="0.35">
      <c r="P342" s="90"/>
      <c r="Q342" s="91"/>
    </row>
    <row r="343" spans="16:17" x14ac:dyDescent="0.35">
      <c r="P343" s="90"/>
      <c r="Q343" s="91"/>
    </row>
    <row r="344" spans="16:17" x14ac:dyDescent="0.35">
      <c r="P344" s="90"/>
      <c r="Q344" s="91"/>
    </row>
    <row r="345" spans="16:17" x14ac:dyDescent="0.35">
      <c r="P345" s="90"/>
      <c r="Q345" s="91"/>
    </row>
    <row r="346" spans="16:17" x14ac:dyDescent="0.35">
      <c r="P346" s="90"/>
      <c r="Q346" s="91"/>
    </row>
    <row r="347" spans="16:17" x14ac:dyDescent="0.35">
      <c r="P347" s="90"/>
      <c r="Q347" s="91"/>
    </row>
    <row r="348" spans="16:17" x14ac:dyDescent="0.35">
      <c r="P348" s="90"/>
      <c r="Q348" s="91"/>
    </row>
    <row r="349" spans="16:17" x14ac:dyDescent="0.35">
      <c r="P349" s="90"/>
      <c r="Q349" s="91"/>
    </row>
    <row r="350" spans="16:17" x14ac:dyDescent="0.35">
      <c r="P350" s="90"/>
      <c r="Q350" s="91"/>
    </row>
    <row r="351" spans="16:17" x14ac:dyDescent="0.35">
      <c r="P351" s="90"/>
      <c r="Q351" s="91"/>
    </row>
    <row r="352" spans="16:17" x14ac:dyDescent="0.35">
      <c r="P352" s="90"/>
      <c r="Q352" s="91"/>
    </row>
    <row r="353" spans="16:17" x14ac:dyDescent="0.35">
      <c r="P353" s="90"/>
      <c r="Q353" s="91"/>
    </row>
    <row r="354" spans="16:17" x14ac:dyDescent="0.35">
      <c r="P354" s="90"/>
      <c r="Q354" s="91"/>
    </row>
    <row r="355" spans="16:17" x14ac:dyDescent="0.35">
      <c r="P355" s="90"/>
      <c r="Q355" s="91"/>
    </row>
    <row r="356" spans="16:17" x14ac:dyDescent="0.35">
      <c r="P356" s="90"/>
      <c r="Q356" s="91"/>
    </row>
    <row r="357" spans="16:17" x14ac:dyDescent="0.35">
      <c r="P357" s="90"/>
      <c r="Q357" s="91"/>
    </row>
    <row r="358" spans="16:17" x14ac:dyDescent="0.35">
      <c r="P358" s="90"/>
      <c r="Q358" s="91"/>
    </row>
    <row r="359" spans="16:17" x14ac:dyDescent="0.35">
      <c r="P359" s="90"/>
      <c r="Q359" s="91"/>
    </row>
    <row r="360" spans="16:17" x14ac:dyDescent="0.35">
      <c r="P360" s="90"/>
      <c r="Q360" s="91"/>
    </row>
    <row r="361" spans="16:17" x14ac:dyDescent="0.35">
      <c r="P361" s="90"/>
      <c r="Q361" s="91"/>
    </row>
    <row r="362" spans="16:17" x14ac:dyDescent="0.35">
      <c r="P362" s="90"/>
      <c r="Q362" s="91"/>
    </row>
    <row r="363" spans="16:17" x14ac:dyDescent="0.35">
      <c r="P363" s="90"/>
      <c r="Q363" s="91"/>
    </row>
    <row r="364" spans="16:17" x14ac:dyDescent="0.35">
      <c r="P364" s="90"/>
      <c r="Q364" s="91"/>
    </row>
    <row r="365" spans="16:17" x14ac:dyDescent="0.35">
      <c r="P365" s="90"/>
      <c r="Q365" s="91"/>
    </row>
    <row r="366" spans="16:17" x14ac:dyDescent="0.35">
      <c r="P366" s="90"/>
      <c r="Q366" s="91"/>
    </row>
    <row r="367" spans="16:17" x14ac:dyDescent="0.35">
      <c r="P367" s="90"/>
      <c r="Q367" s="91"/>
    </row>
    <row r="368" spans="16:17" x14ac:dyDescent="0.35">
      <c r="P368" s="90"/>
      <c r="Q368" s="91"/>
    </row>
    <row r="369" spans="16:17" x14ac:dyDescent="0.35">
      <c r="P369" s="90"/>
      <c r="Q369" s="91"/>
    </row>
    <row r="370" spans="16:17" x14ac:dyDescent="0.35">
      <c r="P370" s="90"/>
      <c r="Q370" s="91"/>
    </row>
    <row r="371" spans="16:17" x14ac:dyDescent="0.35">
      <c r="P371" s="90"/>
      <c r="Q371" s="91"/>
    </row>
    <row r="372" spans="16:17" x14ac:dyDescent="0.35">
      <c r="P372" s="90"/>
      <c r="Q372" s="91"/>
    </row>
    <row r="373" spans="16:17" x14ac:dyDescent="0.35">
      <c r="P373" s="90"/>
      <c r="Q373" s="91"/>
    </row>
    <row r="374" spans="16:17" x14ac:dyDescent="0.35">
      <c r="P374" s="90"/>
      <c r="Q374" s="91"/>
    </row>
    <row r="375" spans="16:17" x14ac:dyDescent="0.35">
      <c r="P375" s="90"/>
      <c r="Q375" s="91"/>
    </row>
    <row r="376" spans="16:17" x14ac:dyDescent="0.35">
      <c r="P376" s="90"/>
      <c r="Q376" s="91"/>
    </row>
    <row r="377" spans="16:17" x14ac:dyDescent="0.35">
      <c r="P377" s="90"/>
      <c r="Q377" s="91"/>
    </row>
    <row r="378" spans="16:17" x14ac:dyDescent="0.35">
      <c r="P378" s="90"/>
      <c r="Q378" s="91"/>
    </row>
    <row r="379" spans="16:17" x14ac:dyDescent="0.35">
      <c r="P379" s="90"/>
      <c r="Q379" s="91"/>
    </row>
    <row r="380" spans="16:17" x14ac:dyDescent="0.35">
      <c r="P380" s="90"/>
      <c r="Q380" s="91"/>
    </row>
    <row r="381" spans="16:17" x14ac:dyDescent="0.35">
      <c r="P381" s="90"/>
      <c r="Q381" s="91"/>
    </row>
    <row r="382" spans="16:17" x14ac:dyDescent="0.35">
      <c r="P382" s="90"/>
      <c r="Q382" s="91"/>
    </row>
    <row r="383" spans="16:17" x14ac:dyDescent="0.35">
      <c r="P383" s="90"/>
      <c r="Q383" s="91"/>
    </row>
    <row r="384" spans="16:17" x14ac:dyDescent="0.35">
      <c r="P384" s="90"/>
      <c r="Q384" s="91"/>
    </row>
    <row r="385" spans="16:17" x14ac:dyDescent="0.35">
      <c r="P385" s="90"/>
      <c r="Q385" s="91"/>
    </row>
    <row r="386" spans="16:17" x14ac:dyDescent="0.35">
      <c r="P386" s="90"/>
      <c r="Q386" s="91"/>
    </row>
    <row r="387" spans="16:17" x14ac:dyDescent="0.35">
      <c r="P387" s="90"/>
      <c r="Q387" s="91"/>
    </row>
    <row r="388" spans="16:17" x14ac:dyDescent="0.35">
      <c r="P388" s="90"/>
      <c r="Q388" s="91"/>
    </row>
    <row r="389" spans="16:17" x14ac:dyDescent="0.35">
      <c r="P389" s="90"/>
      <c r="Q389" s="91"/>
    </row>
    <row r="390" spans="16:17" x14ac:dyDescent="0.35">
      <c r="P390" s="90"/>
      <c r="Q390" s="91"/>
    </row>
    <row r="391" spans="16:17" x14ac:dyDescent="0.35">
      <c r="P391" s="90"/>
      <c r="Q391" s="91"/>
    </row>
    <row r="392" spans="16:17" x14ac:dyDescent="0.35">
      <c r="P392" s="90"/>
      <c r="Q392" s="91"/>
    </row>
    <row r="393" spans="16:17" x14ac:dyDescent="0.35">
      <c r="P393" s="90"/>
      <c r="Q393" s="91"/>
    </row>
    <row r="394" spans="16:17" x14ac:dyDescent="0.35">
      <c r="P394" s="90"/>
      <c r="Q394" s="91"/>
    </row>
    <row r="395" spans="16:17" x14ac:dyDescent="0.35">
      <c r="P395" s="90"/>
      <c r="Q395" s="91"/>
    </row>
    <row r="396" spans="16:17" x14ac:dyDescent="0.35">
      <c r="P396" s="90"/>
      <c r="Q396" s="91"/>
    </row>
    <row r="397" spans="16:17" x14ac:dyDescent="0.35">
      <c r="P397" s="90"/>
      <c r="Q397" s="91"/>
    </row>
    <row r="398" spans="16:17" x14ac:dyDescent="0.35">
      <c r="P398" s="90"/>
      <c r="Q398" s="91"/>
    </row>
    <row r="399" spans="16:17" x14ac:dyDescent="0.35">
      <c r="P399" s="90"/>
      <c r="Q399" s="91"/>
    </row>
  </sheetData>
  <sheetProtection password="EDC1" sheet="1" objects="1" scenarios="1" selectLockedCells="1" selectUnlockedCells="1"/>
  <customSheetViews>
    <customSheetView guid="{075C0BF1-C2E6-4104-B5D2-58FEA823C11A}" scale="80" hiddenColumns="1" topLeftCell="D1">
      <selection activeCell="K1" sqref="K1:N1048576"/>
      <pageMargins left="0.7" right="0.7" top="0.75" bottom="0.75" header="0.3" footer="0.3"/>
      <pageSetup orientation="portrait"/>
    </customSheetView>
  </customSheetViews>
  <mergeCells count="18">
    <mergeCell ref="B25:B28"/>
    <mergeCell ref="A2:C2"/>
    <mergeCell ref="A19:C19"/>
    <mergeCell ref="B21:B24"/>
    <mergeCell ref="B4:B8"/>
    <mergeCell ref="B9:B13"/>
    <mergeCell ref="B14:B18"/>
    <mergeCell ref="B74:B78"/>
    <mergeCell ref="B29:B34"/>
    <mergeCell ref="B71:B73"/>
    <mergeCell ref="B43:B47"/>
    <mergeCell ref="A69:C69"/>
    <mergeCell ref="B35:B38"/>
    <mergeCell ref="B39:B42"/>
    <mergeCell ref="A48:C48"/>
    <mergeCell ref="B50:B56"/>
    <mergeCell ref="B57:B64"/>
    <mergeCell ref="B65:B68"/>
  </mergeCells>
  <dataValidations count="2">
    <dataValidation type="list" allowBlank="1" showInputMessage="1" showErrorMessage="1" sqref="I25" xr:uid="{00000000-0002-0000-0200-000000000000}">
      <formula1>$H$1:$J$1</formula1>
    </dataValidation>
    <dataValidation type="list" allowBlank="1" showInputMessage="1" showErrorMessage="1" sqref="I5:I8 I10:I13 I15:I18 I22:I24 I26:I28 I30:I34 I36:I38 I40:I42 I44:I47 I51:I56 I58:I64 I66:I68 I72:I73 I75:I78" xr:uid="{00000000-0002-0000-0200-000001000000}">
      <formula1>$G$1:$J$1</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W78"/>
  <sheetViews>
    <sheetView zoomScale="80" zoomScaleNormal="80" zoomScaleSheetLayoutView="40" zoomScalePageLayoutView="80" workbookViewId="0">
      <selection activeCell="S82" sqref="S82"/>
    </sheetView>
  </sheetViews>
  <sheetFormatPr defaultColWidth="10.83203125" defaultRowHeight="19.5" outlineLevelCol="1" x14ac:dyDescent="0.35"/>
  <cols>
    <col min="1" max="1" width="5.08203125" style="129" customWidth="1"/>
    <col min="2" max="2" width="17.58203125" style="130" customWidth="1"/>
    <col min="3" max="3" width="45.5" style="131" customWidth="1" outlineLevel="1"/>
    <col min="4" max="4" width="9.83203125" style="132" customWidth="1"/>
    <col min="5" max="5" width="13.5" style="133" customWidth="1"/>
    <col min="6" max="6" width="16.08203125" style="134" customWidth="1"/>
    <col min="7" max="7" width="13.58203125" style="149" customWidth="1"/>
    <col min="8" max="8" width="2.5" style="129" customWidth="1"/>
    <col min="9" max="9" width="16.08203125" style="129" customWidth="1"/>
    <col min="10" max="10" width="15" style="129" customWidth="1"/>
    <col min="11" max="21" width="10.83203125" style="129"/>
    <col min="22" max="22" width="49.83203125" style="129" customWidth="1"/>
    <col min="23" max="16384" width="10.83203125" style="129"/>
  </cols>
  <sheetData>
    <row r="1" spans="1:23" ht="19.5" customHeight="1" x14ac:dyDescent="0.35">
      <c r="G1" s="135" t="s">
        <v>9</v>
      </c>
    </row>
    <row r="2" spans="1:23" s="102" customFormat="1" ht="35.15" customHeight="1" x14ac:dyDescent="0.35">
      <c r="A2" s="164" t="str">
        <f>'OCRT Details-sample'!A2:C2</f>
        <v xml:space="preserve">  Category 1: Leadership and resourcing</v>
      </c>
      <c r="B2" s="165"/>
      <c r="C2" s="166"/>
      <c r="D2" s="98"/>
      <c r="E2" s="99"/>
      <c r="F2" s="99"/>
      <c r="G2" s="67">
        <f>AVERAGE(G4:G18)</f>
        <v>1.75</v>
      </c>
      <c r="I2" s="136" t="s">
        <v>10</v>
      </c>
      <c r="J2" s="67">
        <f>AVERAGE(G2,G19,G48,G69)</f>
        <v>2.1332341269841271</v>
      </c>
    </row>
    <row r="3" spans="1:23" s="108" customFormat="1" ht="35.15" customHeight="1" x14ac:dyDescent="0.35">
      <c r="A3" s="103" t="s">
        <v>1</v>
      </c>
      <c r="B3" s="104" t="s">
        <v>3</v>
      </c>
      <c r="C3" s="104" t="s">
        <v>4</v>
      </c>
      <c r="D3" s="104" t="s">
        <v>0</v>
      </c>
      <c r="E3" s="105" t="s">
        <v>8</v>
      </c>
      <c r="F3" s="105" t="s">
        <v>16</v>
      </c>
      <c r="G3" s="137"/>
    </row>
    <row r="4" spans="1:23" s="90" customFormat="1" ht="35.15" customHeight="1" x14ac:dyDescent="0.35">
      <c r="A4" s="109">
        <v>1.1000000000000001</v>
      </c>
      <c r="B4" s="161" t="str">
        <f>'OCRT Details-sample'!B4:B8</f>
        <v>Leadership</v>
      </c>
      <c r="C4" s="110"/>
      <c r="D4" s="110"/>
      <c r="E4" s="113"/>
      <c r="F4" s="113"/>
      <c r="G4" s="68">
        <f>AVERAGE(D5:D8)</f>
        <v>2</v>
      </c>
    </row>
    <row r="5" spans="1:23" s="71" customFormat="1" ht="35.15" customHeight="1" x14ac:dyDescent="0.35">
      <c r="A5" s="138"/>
      <c r="B5" s="162"/>
      <c r="C5" s="139" t="str">
        <f>'OCRT Details-sample'!C5</f>
        <v>1.1.a. The board</v>
      </c>
      <c r="D5" s="69">
        <f>'OCRT Details-sample'!H5</f>
        <v>1</v>
      </c>
      <c r="E5" s="69" t="str">
        <f>'OCRT Details-sample'!I5</f>
        <v>High</v>
      </c>
      <c r="F5" s="70" t="str">
        <f>'OCRT Details-sample'!J5</f>
        <v>Improve Now</v>
      </c>
      <c r="G5" s="140"/>
      <c r="I5" s="72"/>
      <c r="V5" s="71" t="s">
        <v>215</v>
      </c>
    </row>
    <row r="6" spans="1:23" s="71" customFormat="1" ht="35.15" customHeight="1" x14ac:dyDescent="0.35">
      <c r="A6" s="141"/>
      <c r="B6" s="162"/>
      <c r="C6" s="139" t="str">
        <f>'OCRT Details-sample'!C6</f>
        <v>1.1.b. Senior leadership</v>
      </c>
      <c r="D6" s="69">
        <f>'OCRT Details-sample'!H6</f>
        <v>3</v>
      </c>
      <c r="E6" s="69" t="str">
        <f>'OCRT Details-sample'!I6</f>
        <v>Low</v>
      </c>
      <c r="F6" s="70" t="str">
        <f>'OCRT Details-sample'!J6</f>
        <v>Investigate More</v>
      </c>
      <c r="G6" s="140"/>
      <c r="V6" s="71" t="str">
        <f>A2</f>
        <v xml:space="preserve">  Category 1: Leadership and resourcing</v>
      </c>
      <c r="W6" s="75">
        <f>G2</f>
        <v>1.75</v>
      </c>
    </row>
    <row r="7" spans="1:23" s="71" customFormat="1" ht="35.15" customHeight="1" x14ac:dyDescent="0.35">
      <c r="A7" s="141"/>
      <c r="B7" s="162"/>
      <c r="C7" s="139" t="str">
        <f>'OCRT Details-sample'!C7</f>
        <v>1.1.c. Strategic plans</v>
      </c>
      <c r="D7" s="69">
        <f>'OCRT Details-sample'!H7</f>
        <v>2</v>
      </c>
      <c r="E7" s="69" t="str">
        <f>'OCRT Details-sample'!I7</f>
        <v>High</v>
      </c>
      <c r="F7" s="70" t="str">
        <f>'OCRT Details-sample'!J7</f>
        <v>Improve Soon</v>
      </c>
      <c r="G7" s="140"/>
      <c r="V7" s="75" t="str">
        <f>A19</f>
        <v xml:space="preserve">  Category 2: Organisational systems and policies</v>
      </c>
      <c r="W7" s="75">
        <f>G19</f>
        <v>2.2194444444444441</v>
      </c>
    </row>
    <row r="8" spans="1:23" s="71" customFormat="1" ht="35.15" customHeight="1" x14ac:dyDescent="0.35">
      <c r="A8" s="141"/>
      <c r="B8" s="162"/>
      <c r="C8" s="139" t="str">
        <f>'OCRT Details-sample'!C8</f>
        <v>1.1.d. Standards</v>
      </c>
      <c r="D8" s="69">
        <f>'OCRT Details-sample'!H8</f>
        <v>2</v>
      </c>
      <c r="E8" s="69" t="str">
        <f>'OCRT Details-sample'!I8</f>
        <v>High</v>
      </c>
      <c r="F8" s="70" t="str">
        <f>'OCRT Details-sample'!J8</f>
        <v>Improve Soon</v>
      </c>
      <c r="G8" s="140"/>
      <c r="V8" s="71" t="str">
        <f>A48</f>
        <v xml:space="preserve">  Category 3: Staff CTP technical competency</v>
      </c>
      <c r="W8" s="75">
        <f>G48</f>
        <v>2.5634920634920637</v>
      </c>
    </row>
    <row r="9" spans="1:23" s="71" customFormat="1" ht="35.15" customHeight="1" x14ac:dyDescent="0.35">
      <c r="A9" s="109">
        <v>1.2</v>
      </c>
      <c r="B9" s="161" t="str">
        <f>'OCRT Details-sample'!B9:B13</f>
        <v>Change management</v>
      </c>
      <c r="C9" s="111"/>
      <c r="D9" s="111"/>
      <c r="E9" s="112"/>
      <c r="F9" s="112"/>
      <c r="G9" s="68">
        <f>AVERAGE(D10:D13)</f>
        <v>1.5</v>
      </c>
      <c r="V9" s="71" t="str">
        <f>A69</f>
        <v xml:space="preserve">  Category 4: External engagement</v>
      </c>
      <c r="W9" s="75">
        <f>G69</f>
        <v>2</v>
      </c>
    </row>
    <row r="10" spans="1:23" s="71" customFormat="1" ht="35.15" customHeight="1" x14ac:dyDescent="0.35">
      <c r="A10" s="141"/>
      <c r="B10" s="162"/>
      <c r="C10" s="139" t="str">
        <f>'OCRT Details-sample'!C10</f>
        <v>1.2.a. Leadership support</v>
      </c>
      <c r="D10" s="69">
        <f>'OCRT Details-sample'!H10</f>
        <v>1</v>
      </c>
      <c r="E10" s="69" t="str">
        <f>'OCRT Details-sample'!I10</f>
        <v>High</v>
      </c>
      <c r="F10" s="70" t="str">
        <f>'OCRT Details-sample'!J10</f>
        <v>Improve Now</v>
      </c>
      <c r="G10" s="140"/>
      <c r="W10" s="75"/>
    </row>
    <row r="11" spans="1:23" s="71" customFormat="1" ht="35.15" customHeight="1" x14ac:dyDescent="0.35">
      <c r="A11" s="141"/>
      <c r="B11" s="162"/>
      <c r="C11" s="139" t="str">
        <f>'OCRT Details-sample'!C11</f>
        <v>1.2.b. Change agents</v>
      </c>
      <c r="D11" s="69">
        <f>'OCRT Details-sample'!H11</f>
        <v>2</v>
      </c>
      <c r="E11" s="69" t="str">
        <f>'OCRT Details-sample'!I11</f>
        <v>Medium</v>
      </c>
      <c r="F11" s="70" t="str">
        <f>'OCRT Details-sample'!J11</f>
        <v>Investigate &amp; Improve Soon</v>
      </c>
      <c r="G11" s="140"/>
      <c r="W11" s="72"/>
    </row>
    <row r="12" spans="1:23" s="71" customFormat="1" ht="35.15" customHeight="1" x14ac:dyDescent="0.35">
      <c r="A12" s="141"/>
      <c r="B12" s="162"/>
      <c r="C12" s="139" t="str">
        <f>'OCRT Details-sample'!C12</f>
        <v>1.2.c. Change plans</v>
      </c>
      <c r="D12" s="69">
        <f>'OCRT Details-sample'!H12</f>
        <v>2</v>
      </c>
      <c r="E12" s="69" t="str">
        <f>'OCRT Details-sample'!I12</f>
        <v>High</v>
      </c>
      <c r="F12" s="70" t="str">
        <f>'OCRT Details-sample'!J12</f>
        <v>Improve Soon</v>
      </c>
      <c r="G12" s="140"/>
      <c r="W12" s="72"/>
    </row>
    <row r="13" spans="1:23" s="71" customFormat="1" ht="35.15" customHeight="1" x14ac:dyDescent="0.35">
      <c r="A13" s="141"/>
      <c r="B13" s="163"/>
      <c r="C13" s="139" t="str">
        <f>'OCRT Details-sample'!C13</f>
        <v>1.2.d. Change impact</v>
      </c>
      <c r="D13" s="69">
        <f>'OCRT Details-sample'!H13</f>
        <v>1</v>
      </c>
      <c r="E13" s="69" t="str">
        <f>'OCRT Details-sample'!I13</f>
        <v>High</v>
      </c>
      <c r="F13" s="70" t="str">
        <f>'OCRT Details-sample'!J13</f>
        <v>Improve Now</v>
      </c>
      <c r="G13" s="140"/>
      <c r="W13" s="72"/>
    </row>
    <row r="14" spans="1:23" s="71" customFormat="1" ht="35.15" customHeight="1" x14ac:dyDescent="0.35">
      <c r="A14" s="109">
        <v>1.3</v>
      </c>
      <c r="B14" s="161" t="str">
        <f>'OCRT Details-sample'!B14:B18</f>
        <v>Emergency planning and funding</v>
      </c>
      <c r="C14" s="110"/>
      <c r="D14" s="111"/>
      <c r="E14" s="112"/>
      <c r="F14" s="112"/>
      <c r="G14" s="68">
        <f>AVERAGE(D15:D18)</f>
        <v>1.75</v>
      </c>
    </row>
    <row r="15" spans="1:23" s="71" customFormat="1" ht="35.15" customHeight="1" x14ac:dyDescent="0.35">
      <c r="A15" s="141"/>
      <c r="B15" s="162"/>
      <c r="C15" s="139" t="str">
        <f>'OCRT Details-sample'!C15</f>
        <v>1.3.a. Emergency preparedness</v>
      </c>
      <c r="D15" s="69">
        <f>'OCRT Details-sample'!H15</f>
        <v>2</v>
      </c>
      <c r="E15" s="69" t="str">
        <f>'OCRT Details-sample'!I15</f>
        <v>High</v>
      </c>
      <c r="F15" s="70" t="str">
        <f>'OCRT Details-sample'!J15</f>
        <v>Improve Soon</v>
      </c>
      <c r="G15" s="140"/>
    </row>
    <row r="16" spans="1:23" s="71" customFormat="1" ht="35.15" customHeight="1" x14ac:dyDescent="0.35">
      <c r="A16" s="141"/>
      <c r="B16" s="162"/>
      <c r="C16" s="139" t="str">
        <f>'OCRT Details-sample'!C16</f>
        <v>1.3.b. Funding availability</v>
      </c>
      <c r="D16" s="69">
        <f>'OCRT Details-sample'!H16</f>
        <v>1</v>
      </c>
      <c r="E16" s="69" t="str">
        <f>'OCRT Details-sample'!I16</f>
        <v>High</v>
      </c>
      <c r="F16" s="70" t="str">
        <f>'OCRT Details-sample'!J16</f>
        <v>Improve Now</v>
      </c>
      <c r="G16" s="140"/>
    </row>
    <row r="17" spans="1:7" s="71" customFormat="1" ht="35.15" customHeight="1" x14ac:dyDescent="0.35">
      <c r="A17" s="141"/>
      <c r="B17" s="162"/>
      <c r="C17" s="139" t="str">
        <f>'OCRT Details-sample'!C17</f>
        <v>1.3.c. Funding release approval process</v>
      </c>
      <c r="D17" s="69">
        <f>'OCRT Details-sample'!H17</f>
        <v>2</v>
      </c>
      <c r="E17" s="69" t="str">
        <f>'OCRT Details-sample'!I17</f>
        <v>High</v>
      </c>
      <c r="F17" s="70" t="str">
        <f>'OCRT Details-sample'!J17</f>
        <v>Improve Soon</v>
      </c>
      <c r="G17" s="140"/>
    </row>
    <row r="18" spans="1:7" s="71" customFormat="1" ht="35.15" customHeight="1" x14ac:dyDescent="0.35">
      <c r="A18" s="141"/>
      <c r="B18" s="163"/>
      <c r="C18" s="139" t="str">
        <f>'OCRT Details-sample'!C18</f>
        <v>1.3.d. Funding replenishment</v>
      </c>
      <c r="D18" s="69">
        <f>'OCRT Details-sample'!H18</f>
        <v>2</v>
      </c>
      <c r="E18" s="69" t="str">
        <f>'OCRT Details-sample'!I18</f>
        <v>Medium</v>
      </c>
      <c r="F18" s="70" t="str">
        <f>'OCRT Details-sample'!J18</f>
        <v>Investigate &amp; Improve Soon</v>
      </c>
      <c r="G18" s="140"/>
    </row>
    <row r="19" spans="1:7" s="102" customFormat="1" ht="35.15" customHeight="1" x14ac:dyDescent="0.35">
      <c r="A19" s="164" t="str">
        <f>'OCRT Details-sample'!A19:C19</f>
        <v xml:space="preserve">  Category 2: Organisational systems and policies</v>
      </c>
      <c r="B19" s="165"/>
      <c r="C19" s="166"/>
      <c r="D19" s="98"/>
      <c r="E19" s="99"/>
      <c r="F19" s="99"/>
      <c r="G19" s="67">
        <f>AVERAGE(G21:G47)</f>
        <v>2.2194444444444441</v>
      </c>
    </row>
    <row r="20" spans="1:7" s="108" customFormat="1" ht="35.15" customHeight="1" x14ac:dyDescent="0.35">
      <c r="A20" s="103"/>
      <c r="B20" s="104" t="s">
        <v>3</v>
      </c>
      <c r="C20" s="104" t="s">
        <v>4</v>
      </c>
      <c r="D20" s="104" t="s">
        <v>0</v>
      </c>
      <c r="E20" s="105" t="s">
        <v>8</v>
      </c>
      <c r="F20" s="105" t="s">
        <v>16</v>
      </c>
      <c r="G20" s="137"/>
    </row>
    <row r="21" spans="1:7" s="71" customFormat="1" ht="35.15" customHeight="1" x14ac:dyDescent="0.35">
      <c r="A21" s="109">
        <f>'OCRT Details-sample'!A21</f>
        <v>2.1</v>
      </c>
      <c r="B21" s="161" t="str">
        <f>'OCRT Details-sample'!B21:B24</f>
        <v>CTP technical competency policies</v>
      </c>
      <c r="C21" s="110"/>
      <c r="D21" s="111"/>
      <c r="E21" s="112"/>
      <c r="F21" s="113"/>
      <c r="G21" s="68">
        <f>AVERAGE(D22:D24)</f>
        <v>1.6666666666666667</v>
      </c>
    </row>
    <row r="22" spans="1:7" s="71" customFormat="1" ht="35.15" customHeight="1" x14ac:dyDescent="0.35">
      <c r="A22" s="141"/>
      <c r="B22" s="162"/>
      <c r="C22" s="139" t="str">
        <f>'OCRT Details-sample'!C22</f>
        <v>2.1.a. Assessment and analysis</v>
      </c>
      <c r="D22" s="69">
        <f>'OCRT Details-sample'!H22</f>
        <v>1</v>
      </c>
      <c r="E22" s="69" t="str">
        <f>'OCRT Details-sample'!I22</f>
        <v>High</v>
      </c>
      <c r="F22" s="70" t="str">
        <f>'OCRT Details-sample'!J22</f>
        <v>Improve Now</v>
      </c>
      <c r="G22" s="140"/>
    </row>
    <row r="23" spans="1:7" s="71" customFormat="1" ht="35.15" customHeight="1" x14ac:dyDescent="0.35">
      <c r="A23" s="141"/>
      <c r="B23" s="162"/>
      <c r="C23" s="139" t="str">
        <f>'OCRT Details-sample'!C23</f>
        <v>2.1.b. Design and implementation</v>
      </c>
      <c r="D23" s="69">
        <f>'OCRT Details-sample'!H23</f>
        <v>2</v>
      </c>
      <c r="E23" s="69" t="str">
        <f>'OCRT Details-sample'!I23</f>
        <v>Medium</v>
      </c>
      <c r="F23" s="70" t="str">
        <f>'OCRT Details-sample'!J23</f>
        <v>Investigate &amp; Improve Soon</v>
      </c>
      <c r="G23" s="140"/>
    </row>
    <row r="24" spans="1:7" s="71" customFormat="1" ht="35.15" customHeight="1" x14ac:dyDescent="0.35">
      <c r="A24" s="141"/>
      <c r="B24" s="163"/>
      <c r="C24" s="139" t="str">
        <f>'OCRT Details-sample'!C24</f>
        <v>2.1.c. Monitoring and evaluation</v>
      </c>
      <c r="D24" s="69">
        <f>'OCRT Details-sample'!H24</f>
        <v>2</v>
      </c>
      <c r="E24" s="69" t="str">
        <f>'OCRT Details-sample'!I24</f>
        <v>Medium</v>
      </c>
      <c r="F24" s="70" t="str">
        <f>'OCRT Details-sample'!J24</f>
        <v>Investigate &amp; Improve Soon</v>
      </c>
      <c r="G24" s="140"/>
    </row>
    <row r="25" spans="1:7" s="71" customFormat="1" ht="35.15" customHeight="1" x14ac:dyDescent="0.35">
      <c r="A25" s="109">
        <f>'OCRT Details-sample'!A25</f>
        <v>2.2000000000000002</v>
      </c>
      <c r="B25" s="161" t="str">
        <f>'OCRT Details-sample'!B25:B28</f>
        <v>CTP technical competency guidance</v>
      </c>
      <c r="C25" s="110"/>
      <c r="D25" s="111"/>
      <c r="E25" s="112"/>
      <c r="F25" s="113"/>
      <c r="G25" s="68">
        <f>AVERAGE(D26:D28)</f>
        <v>2.6666666666666665</v>
      </c>
    </row>
    <row r="26" spans="1:7" s="71" customFormat="1" ht="35.15" customHeight="1" x14ac:dyDescent="0.35">
      <c r="A26" s="141"/>
      <c r="B26" s="162"/>
      <c r="C26" s="142" t="str">
        <f>'OCRT Details-sample'!C26</f>
        <v>2.2.a. Assessment and analysis</v>
      </c>
      <c r="D26" s="69">
        <f>'OCRT Details-sample'!H26</f>
        <v>2</v>
      </c>
      <c r="E26" s="69" t="str">
        <f>'OCRT Details-sample'!I26</f>
        <v>High</v>
      </c>
      <c r="F26" s="69" t="str">
        <f>'OCRT Details-sample'!J26</f>
        <v>Improve Soon</v>
      </c>
      <c r="G26" s="140"/>
    </row>
    <row r="27" spans="1:7" s="71" customFormat="1" ht="35.15" customHeight="1" x14ac:dyDescent="0.35">
      <c r="A27" s="141"/>
      <c r="B27" s="162"/>
      <c r="C27" s="142" t="str">
        <f>'OCRT Details-sample'!C27</f>
        <v>2.2.b. Design and implementation</v>
      </c>
      <c r="D27" s="69">
        <f>'OCRT Details-sample'!H27</f>
        <v>3</v>
      </c>
      <c r="E27" s="69" t="str">
        <f>'OCRT Details-sample'!I27</f>
        <v>High</v>
      </c>
      <c r="F27" s="69" t="str">
        <f>'OCRT Details-sample'!J27</f>
        <v>Improve More</v>
      </c>
      <c r="G27" s="140"/>
    </row>
    <row r="28" spans="1:7" s="71" customFormat="1" ht="35.15" customHeight="1" x14ac:dyDescent="0.35">
      <c r="A28" s="141"/>
      <c r="B28" s="163"/>
      <c r="C28" s="142" t="str">
        <f>'OCRT Details-sample'!C28</f>
        <v>2.2.c. Monitoring and evaluation</v>
      </c>
      <c r="D28" s="69">
        <f>'OCRT Details-sample'!H28</f>
        <v>3</v>
      </c>
      <c r="E28" s="69" t="str">
        <f>'OCRT Details-sample'!I28</f>
        <v>Medium</v>
      </c>
      <c r="F28" s="70" t="str">
        <f>'OCRT Details-sample'!J28</f>
        <v>Investigate &amp; Improve More</v>
      </c>
      <c r="G28" s="140"/>
    </row>
    <row r="29" spans="1:7" s="71" customFormat="1" ht="35.15" customHeight="1" x14ac:dyDescent="0.35">
      <c r="A29" s="109">
        <f>'OCRT Details-sample'!A29</f>
        <v>2.2999999999999998</v>
      </c>
      <c r="B29" s="161" t="str">
        <f>'OCRT Details-sample'!B29:B34</f>
        <v>Finance and operations</v>
      </c>
      <c r="C29" s="110"/>
      <c r="D29" s="111"/>
      <c r="E29" s="112"/>
      <c r="F29" s="112"/>
      <c r="G29" s="68">
        <f>AVERAGE(D30:D34)</f>
        <v>2.4</v>
      </c>
    </row>
    <row r="30" spans="1:7" s="71" customFormat="1" ht="35.15" customHeight="1" x14ac:dyDescent="0.35">
      <c r="A30" s="141"/>
      <c r="B30" s="162"/>
      <c r="C30" s="139" t="str">
        <f>'OCRT Details-sample'!C30</f>
        <v>2.3.a. Policies and procedures</v>
      </c>
      <c r="D30" s="69">
        <f>'OCRT Details-sample'!H30</f>
        <v>2</v>
      </c>
      <c r="E30" s="69" t="str">
        <f>'OCRT Details-sample'!I30</f>
        <v>High</v>
      </c>
      <c r="F30" s="70" t="str">
        <f>'OCRT Details-sample'!J30</f>
        <v>Improve Soon</v>
      </c>
      <c r="G30" s="140"/>
    </row>
    <row r="31" spans="1:7" s="71" customFormat="1" ht="35.15" customHeight="1" x14ac:dyDescent="0.35">
      <c r="A31" s="141"/>
      <c r="B31" s="162"/>
      <c r="C31" s="139" t="str">
        <f>'OCRT Details-sample'!C31</f>
        <v>2.3.b. Technical systems</v>
      </c>
      <c r="D31" s="69">
        <f>'OCRT Details-sample'!H31</f>
        <v>3</v>
      </c>
      <c r="E31" s="69" t="str">
        <f>'OCRT Details-sample'!I31</f>
        <v>Medium</v>
      </c>
      <c r="F31" s="70" t="str">
        <f>'OCRT Details-sample'!J31</f>
        <v>Investigate &amp; Improve More</v>
      </c>
      <c r="G31" s="140"/>
    </row>
    <row r="32" spans="1:7" s="71" customFormat="1" ht="35.15" customHeight="1" x14ac:dyDescent="0.35">
      <c r="A32" s="141"/>
      <c r="B32" s="162"/>
      <c r="C32" s="139" t="str">
        <f>'OCRT Details-sample'!C32</f>
        <v>2.3.c. Accounting system</v>
      </c>
      <c r="D32" s="69">
        <f>'OCRT Details-sample'!H32</f>
        <v>3</v>
      </c>
      <c r="E32" s="69" t="str">
        <f>'OCRT Details-sample'!I32</f>
        <v>Medium</v>
      </c>
      <c r="F32" s="70" t="str">
        <f>'OCRT Details-sample'!J32</f>
        <v>Investigate &amp; Improve More</v>
      </c>
      <c r="G32" s="140"/>
    </row>
    <row r="33" spans="1:7" s="71" customFormat="1" ht="35.15" customHeight="1" x14ac:dyDescent="0.35">
      <c r="A33" s="141"/>
      <c r="B33" s="162"/>
      <c r="C33" s="139" t="str">
        <f>'OCRT Details-sample'!C33</f>
        <v>2.3.d. Staff involvement</v>
      </c>
      <c r="D33" s="69">
        <f>'OCRT Details-sample'!H33</f>
        <v>2</v>
      </c>
      <c r="E33" s="69" t="str">
        <f>'OCRT Details-sample'!I33</f>
        <v>High</v>
      </c>
      <c r="F33" s="70" t="str">
        <f>'OCRT Details-sample'!J33</f>
        <v>Improve Soon</v>
      </c>
      <c r="G33" s="140"/>
    </row>
    <row r="34" spans="1:7" s="71" customFormat="1" ht="35.15" customHeight="1" x14ac:dyDescent="0.35">
      <c r="A34" s="141"/>
      <c r="B34" s="163"/>
      <c r="C34" s="139" t="str">
        <f>'OCRT Details-sample'!C34</f>
        <v>2.3.e. Staff capacity</v>
      </c>
      <c r="D34" s="69">
        <f>'OCRT Details-sample'!H34</f>
        <v>2</v>
      </c>
      <c r="E34" s="69" t="str">
        <f>'OCRT Details-sample'!I34</f>
        <v>High</v>
      </c>
      <c r="F34" s="70" t="str">
        <f>'OCRT Details-sample'!J34</f>
        <v>Improve Soon</v>
      </c>
      <c r="G34" s="140"/>
    </row>
    <row r="35" spans="1:7" s="71" customFormat="1" ht="35.15" customHeight="1" x14ac:dyDescent="0.35">
      <c r="A35" s="109">
        <f>'OCRT Details-sample'!A35</f>
        <v>2.4</v>
      </c>
      <c r="B35" s="161" t="str">
        <f>'OCRT Details-sample'!B35:B38</f>
        <v>Programme development and contracts</v>
      </c>
      <c r="C35" s="111"/>
      <c r="D35" s="111"/>
      <c r="E35" s="112"/>
      <c r="F35" s="112"/>
      <c r="G35" s="68">
        <f>AVERAGE(D36:D38)</f>
        <v>2.6666666666666665</v>
      </c>
    </row>
    <row r="36" spans="1:7" s="71" customFormat="1" ht="35.15" customHeight="1" x14ac:dyDescent="0.35">
      <c r="A36" s="141"/>
      <c r="B36" s="162"/>
      <c r="C36" s="139" t="str">
        <f>'OCRT Details-sample'!C36</f>
        <v>2.4.a. Donor attitude awareness</v>
      </c>
      <c r="D36" s="69">
        <f>'OCRT Details-sample'!H36</f>
        <v>3</v>
      </c>
      <c r="E36" s="69" t="str">
        <f>'OCRT Details-sample'!I36</f>
        <v>High</v>
      </c>
      <c r="F36" s="70" t="str">
        <f>'OCRT Details-sample'!J36</f>
        <v>Improve More</v>
      </c>
      <c r="G36" s="140"/>
    </row>
    <row r="37" spans="1:7" s="71" customFormat="1" ht="35.15" customHeight="1" x14ac:dyDescent="0.35">
      <c r="A37" s="141"/>
      <c r="B37" s="162"/>
      <c r="C37" s="139" t="str">
        <f>'OCRT Details-sample'!C37</f>
        <v>2.4.b. Proposals</v>
      </c>
      <c r="D37" s="69">
        <f>'OCRT Details-sample'!H37</f>
        <v>2</v>
      </c>
      <c r="E37" s="69" t="str">
        <f>'OCRT Details-sample'!I37</f>
        <v>Medium</v>
      </c>
      <c r="F37" s="70" t="str">
        <f>'OCRT Details-sample'!J37</f>
        <v>Investigate &amp; Improve Soon</v>
      </c>
      <c r="G37" s="140"/>
    </row>
    <row r="38" spans="1:7" s="71" customFormat="1" ht="35.15" customHeight="1" x14ac:dyDescent="0.35">
      <c r="A38" s="141"/>
      <c r="B38" s="163"/>
      <c r="C38" s="139" t="str">
        <f>'OCRT Details-sample'!C38</f>
        <v>2.4.c. Contracts</v>
      </c>
      <c r="D38" s="69">
        <f>'OCRT Details-sample'!H38</f>
        <v>3</v>
      </c>
      <c r="E38" s="69" t="str">
        <f>'OCRT Details-sample'!I38</f>
        <v>High</v>
      </c>
      <c r="F38" s="70" t="str">
        <f>'OCRT Details-sample'!J38</f>
        <v>Improve More</v>
      </c>
      <c r="G38" s="140"/>
    </row>
    <row r="39" spans="1:7" s="71" customFormat="1" ht="35.15" customHeight="1" x14ac:dyDescent="0.35">
      <c r="A39" s="109">
        <f>'OCRT Details-sample'!A39</f>
        <v>2.5</v>
      </c>
      <c r="B39" s="161" t="str">
        <f>'OCRT Details-sample'!B39:B42</f>
        <v>Knowledge management</v>
      </c>
      <c r="C39" s="111"/>
      <c r="D39" s="111"/>
      <c r="E39" s="112"/>
      <c r="F39" s="112"/>
      <c r="G39" s="68">
        <f>AVERAGE(D40:D42)</f>
        <v>1.6666666666666667</v>
      </c>
    </row>
    <row r="40" spans="1:7" s="71" customFormat="1" ht="35.15" customHeight="1" x14ac:dyDescent="0.35">
      <c r="A40" s="141"/>
      <c r="B40" s="162"/>
      <c r="C40" s="139" t="str">
        <f>'OCRT Details-sample'!C40</f>
        <v>2.5.a. Knowledge capture</v>
      </c>
      <c r="D40" s="69">
        <f>'OCRT Details-sample'!H40</f>
        <v>2</v>
      </c>
      <c r="E40" s="69" t="str">
        <f>'OCRT Details-sample'!I40</f>
        <v>Medium</v>
      </c>
      <c r="F40" s="70" t="str">
        <f>'OCRT Details-sample'!J40</f>
        <v>Investigate &amp; Improve Soon</v>
      </c>
      <c r="G40" s="140"/>
    </row>
    <row r="41" spans="1:7" s="71" customFormat="1" ht="35.15" customHeight="1" x14ac:dyDescent="0.35">
      <c r="A41" s="141"/>
      <c r="B41" s="162"/>
      <c r="C41" s="139" t="str">
        <f>'OCRT Details-sample'!C41</f>
        <v>2.5.b. Knowledge transfer</v>
      </c>
      <c r="D41" s="69">
        <f>'OCRT Details-sample'!H41</f>
        <v>2</v>
      </c>
      <c r="E41" s="69" t="str">
        <f>'OCRT Details-sample'!I41</f>
        <v>Low</v>
      </c>
      <c r="F41" s="70" t="str">
        <f>'OCRT Details-sample'!J41</f>
        <v>Investigate Soon</v>
      </c>
      <c r="G41" s="140"/>
    </row>
    <row r="42" spans="1:7" s="71" customFormat="1" ht="35.15" customHeight="1" x14ac:dyDescent="0.35">
      <c r="A42" s="141"/>
      <c r="B42" s="163"/>
      <c r="C42" s="139" t="str">
        <f>'OCRT Details-sample'!C42</f>
        <v>2.5.c. Knowledge use</v>
      </c>
      <c r="D42" s="69">
        <f>'OCRT Details-sample'!H42</f>
        <v>1</v>
      </c>
      <c r="E42" s="69" t="str">
        <f>'OCRT Details-sample'!I42</f>
        <v>High</v>
      </c>
      <c r="F42" s="70" t="str">
        <f>'OCRT Details-sample'!J42</f>
        <v>Improve Now</v>
      </c>
      <c r="G42" s="140"/>
    </row>
    <row r="43" spans="1:7" s="71" customFormat="1" ht="35.15" customHeight="1" x14ac:dyDescent="0.35">
      <c r="A43" s="109">
        <f>'OCRT Details-sample'!A43</f>
        <v>2.6</v>
      </c>
      <c r="B43" s="161" t="str">
        <f>'OCRT Details-sample'!B43:B47</f>
        <v>Human resources</v>
      </c>
      <c r="C43" s="111"/>
      <c r="D43" s="111"/>
      <c r="E43" s="112"/>
      <c r="F43" s="112"/>
      <c r="G43" s="68">
        <f>AVERAGE(D44:D47)</f>
        <v>2.25</v>
      </c>
    </row>
    <row r="44" spans="1:7" s="71" customFormat="1" ht="35.15" customHeight="1" x14ac:dyDescent="0.35">
      <c r="A44" s="138"/>
      <c r="B44" s="162"/>
      <c r="C44" s="139" t="str">
        <f>'OCRT Details-sample'!C44</f>
        <v>2.6.a. Capacity assessment</v>
      </c>
      <c r="D44" s="69">
        <f>'OCRT Details-sample'!H44</f>
        <v>2</v>
      </c>
      <c r="E44" s="69" t="str">
        <f>'OCRT Details-sample'!I44</f>
        <v>High</v>
      </c>
      <c r="F44" s="70" t="str">
        <f>'OCRT Details-sample'!J44</f>
        <v>Improve Soon</v>
      </c>
      <c r="G44" s="140"/>
    </row>
    <row r="45" spans="1:7" s="71" customFormat="1" ht="35.15" customHeight="1" x14ac:dyDescent="0.35">
      <c r="A45" s="141"/>
      <c r="B45" s="162"/>
      <c r="C45" s="139" t="str">
        <f>'OCRT Details-sample'!C45</f>
        <v>2.6.b. Capacity development</v>
      </c>
      <c r="D45" s="69">
        <f>'OCRT Details-sample'!H45</f>
        <v>3</v>
      </c>
      <c r="E45" s="69" t="str">
        <f>'OCRT Details-sample'!I45</f>
        <v>High</v>
      </c>
      <c r="F45" s="70" t="str">
        <f>'OCRT Details-sample'!J45</f>
        <v>Improve More</v>
      </c>
      <c r="G45" s="140"/>
    </row>
    <row r="46" spans="1:7" s="71" customFormat="1" ht="35.15" customHeight="1" x14ac:dyDescent="0.35">
      <c r="A46" s="141"/>
      <c r="B46" s="162"/>
      <c r="C46" s="139" t="str">
        <f>'OCRT Details-sample'!C46</f>
        <v>2.6.c. Knowledge, skills, and abilities</v>
      </c>
      <c r="D46" s="69">
        <f>'OCRT Details-sample'!H46</f>
        <v>3</v>
      </c>
      <c r="E46" s="69" t="str">
        <f>'OCRT Details-sample'!I46</f>
        <v>Medium</v>
      </c>
      <c r="F46" s="70" t="str">
        <f>'OCRT Details-sample'!J46</f>
        <v>Investigate &amp; Improve More</v>
      </c>
      <c r="G46" s="140"/>
    </row>
    <row r="47" spans="1:7" s="71" customFormat="1" ht="35.15" customHeight="1" x14ac:dyDescent="0.35">
      <c r="A47" s="141"/>
      <c r="B47" s="163"/>
      <c r="C47" s="139" t="str">
        <f>'OCRT Details-sample'!C47</f>
        <v>2.6.d. Recruitment and retention</v>
      </c>
      <c r="D47" s="69">
        <f>'OCRT Details-sample'!H47</f>
        <v>1</v>
      </c>
      <c r="E47" s="69" t="str">
        <f>'OCRT Details-sample'!I47</f>
        <v>Low</v>
      </c>
      <c r="F47" s="70" t="str">
        <f>'OCRT Details-sample'!J47</f>
        <v>Investigate Now</v>
      </c>
      <c r="G47" s="140"/>
    </row>
    <row r="48" spans="1:7" s="102" customFormat="1" ht="35.15" customHeight="1" x14ac:dyDescent="0.35">
      <c r="A48" s="164" t="str">
        <f>'OCRT Details-sample'!A48:C48</f>
        <v xml:space="preserve">  Category 3: Staff CTP technical competency</v>
      </c>
      <c r="B48" s="165"/>
      <c r="C48" s="166"/>
      <c r="D48" s="98"/>
      <c r="E48" s="99"/>
      <c r="F48" s="99"/>
      <c r="G48" s="67">
        <f>AVERAGE(G50:G68)</f>
        <v>2.5634920634920637</v>
      </c>
    </row>
    <row r="49" spans="1:7" s="108" customFormat="1" ht="35.15" customHeight="1" x14ac:dyDescent="0.35">
      <c r="A49" s="103"/>
      <c r="B49" s="104" t="s">
        <v>3</v>
      </c>
      <c r="C49" s="104" t="s">
        <v>4</v>
      </c>
      <c r="D49" s="104" t="s">
        <v>0</v>
      </c>
      <c r="E49" s="105" t="s">
        <v>8</v>
      </c>
      <c r="F49" s="105" t="s">
        <v>16</v>
      </c>
      <c r="G49" s="137"/>
    </row>
    <row r="50" spans="1:7" s="71" customFormat="1" ht="35.15" customHeight="1" x14ac:dyDescent="0.35">
      <c r="A50" s="143" t="s">
        <v>2</v>
      </c>
      <c r="B50" s="161" t="str">
        <f>'OCRT Details-sample'!B50</f>
        <v>Assessment and analysis</v>
      </c>
      <c r="C50" s="110"/>
      <c r="D50" s="111"/>
      <c r="E50" s="112"/>
      <c r="F50" s="113"/>
      <c r="G50" s="68">
        <f>AVERAGE(D51:D56)</f>
        <v>2.8333333333333335</v>
      </c>
    </row>
    <row r="51" spans="1:7" s="71" customFormat="1" ht="35.15" customHeight="1" x14ac:dyDescent="0.35">
      <c r="A51" s="144"/>
      <c r="B51" s="162"/>
      <c r="C51" s="139" t="str">
        <f>'OCRT Details-sample'!C51</f>
        <v>3.1.a. Needs assessment</v>
      </c>
      <c r="D51" s="69">
        <f>'OCRT Details-sample'!H51</f>
        <v>2</v>
      </c>
      <c r="E51" s="69" t="str">
        <f>'OCRT Details-sample'!I51</f>
        <v>High</v>
      </c>
      <c r="F51" s="70" t="str">
        <f>'OCRT Details-sample'!J51</f>
        <v>Improve Soon</v>
      </c>
      <c r="G51" s="140"/>
    </row>
    <row r="52" spans="1:7" s="71" customFormat="1" ht="35.15" customHeight="1" x14ac:dyDescent="0.35">
      <c r="A52" s="145"/>
      <c r="B52" s="162"/>
      <c r="C52" s="139" t="str">
        <f>'OCRT Details-sample'!C52</f>
        <v>3.1.b. Market assessment</v>
      </c>
      <c r="D52" s="69">
        <f>'OCRT Details-sample'!H52</f>
        <v>4</v>
      </c>
      <c r="E52" s="69" t="str">
        <f>'OCRT Details-sample'!I52</f>
        <v>Medium</v>
      </c>
      <c r="F52" s="70" t="str">
        <f>'OCRT Details-sample'!J52</f>
        <v>Communicate &amp; Maintain</v>
      </c>
      <c r="G52" s="140"/>
    </row>
    <row r="53" spans="1:7" s="71" customFormat="1" ht="35.15" customHeight="1" x14ac:dyDescent="0.35">
      <c r="A53" s="145"/>
      <c r="B53" s="162"/>
      <c r="C53" s="139" t="str">
        <f>'OCRT Details-sample'!C53</f>
        <v>3.1.c. Financial service provider assessment</v>
      </c>
      <c r="D53" s="69">
        <f>'OCRT Details-sample'!H53</f>
        <v>2</v>
      </c>
      <c r="E53" s="69" t="str">
        <f>'OCRT Details-sample'!I53</f>
        <v>High</v>
      </c>
      <c r="F53" s="70" t="str">
        <f>'OCRT Details-sample'!J53</f>
        <v>Improve Soon</v>
      </c>
      <c r="G53" s="140"/>
    </row>
    <row r="54" spans="1:7" s="71" customFormat="1" ht="35.15" customHeight="1" x14ac:dyDescent="0.35">
      <c r="A54" s="145"/>
      <c r="B54" s="162"/>
      <c r="C54" s="139" t="str">
        <f>'OCRT Details-sample'!C54</f>
        <v>3.1.d. Risk assessment</v>
      </c>
      <c r="D54" s="69">
        <f>'OCRT Details-sample'!H54</f>
        <v>3</v>
      </c>
      <c r="E54" s="69" t="str">
        <f>'OCRT Details-sample'!I54</f>
        <v>High</v>
      </c>
      <c r="F54" s="70" t="str">
        <f>'OCRT Details-sample'!J54</f>
        <v>Improve More</v>
      </c>
      <c r="G54" s="140"/>
    </row>
    <row r="55" spans="1:7" s="71" customFormat="1" ht="35.15" customHeight="1" x14ac:dyDescent="0.35">
      <c r="A55" s="145"/>
      <c r="B55" s="162"/>
      <c r="C55" s="139" t="str">
        <f>'OCRT Details-sample'!C55</f>
        <v>3.1.e. Response analysis</v>
      </c>
      <c r="D55" s="69">
        <f>'OCRT Details-sample'!H52</f>
        <v>4</v>
      </c>
      <c r="E55" s="69" t="str">
        <f>'OCRT Details-sample'!I52</f>
        <v>Medium</v>
      </c>
      <c r="F55" s="70" t="str">
        <f>'OCRT Details-sample'!J52</f>
        <v>Communicate &amp; Maintain</v>
      </c>
      <c r="G55" s="140"/>
    </row>
    <row r="56" spans="1:7" s="71" customFormat="1" ht="35.15" customHeight="1" x14ac:dyDescent="0.35">
      <c r="A56" s="146"/>
      <c r="B56" s="163"/>
      <c r="C56" s="139" t="str">
        <f>'OCRT Details-sample'!C56</f>
        <v>3.1.f. Feasibility analysis</v>
      </c>
      <c r="D56" s="69">
        <f>'OCRT Details-sample'!H56</f>
        <v>2</v>
      </c>
      <c r="E56" s="69" t="str">
        <f>'OCRT Details-sample'!I56</f>
        <v>Medium</v>
      </c>
      <c r="F56" s="70" t="str">
        <f>'OCRT Details-sample'!J56</f>
        <v>Investigate &amp; Improve Soon</v>
      </c>
      <c r="G56" s="140"/>
    </row>
    <row r="57" spans="1:7" s="71" customFormat="1" ht="35.15" customHeight="1" x14ac:dyDescent="0.35">
      <c r="A57" s="147">
        <v>3.2</v>
      </c>
      <c r="B57" s="161" t="str">
        <f>'OCRT Details-sample'!B57</f>
        <v>Design and implementation</v>
      </c>
      <c r="C57" s="110"/>
      <c r="D57" s="111"/>
      <c r="E57" s="112"/>
      <c r="F57" s="112"/>
      <c r="G57" s="68">
        <f>AVERAGE(D58:D64)</f>
        <v>2.8571428571428572</v>
      </c>
    </row>
    <row r="58" spans="1:7" s="71" customFormat="1" ht="35.15" customHeight="1" x14ac:dyDescent="0.35">
      <c r="A58" s="144"/>
      <c r="B58" s="162"/>
      <c r="C58" s="139" t="str">
        <f>'OCRT Details-sample'!C58</f>
        <v>3.2.a. Transfer value</v>
      </c>
      <c r="D58" s="69">
        <f>'OCRT Details-sample'!H58</f>
        <v>4</v>
      </c>
      <c r="E58" s="69" t="str">
        <f>'OCRT Details-sample'!I58</f>
        <v>High</v>
      </c>
      <c r="F58" s="70" t="str">
        <f>'OCRT Details-sample'!J58</f>
        <v>Maintain</v>
      </c>
      <c r="G58" s="140"/>
    </row>
    <row r="59" spans="1:7" s="71" customFormat="1" ht="35.15" customHeight="1" x14ac:dyDescent="0.35">
      <c r="A59" s="141"/>
      <c r="B59" s="162"/>
      <c r="C59" s="139" t="str">
        <f>'OCRT Details-sample'!C59</f>
        <v>3.2.b. Selection of delivery mechanism</v>
      </c>
      <c r="D59" s="69">
        <f>'OCRT Details-sample'!H59</f>
        <v>3</v>
      </c>
      <c r="E59" s="69" t="str">
        <f>'OCRT Details-sample'!I59</f>
        <v>Low</v>
      </c>
      <c r="F59" s="70" t="str">
        <f>'OCRT Details-sample'!J59</f>
        <v>Investigate More</v>
      </c>
      <c r="G59" s="140"/>
    </row>
    <row r="60" spans="1:7" s="71" customFormat="1" ht="35.15" customHeight="1" x14ac:dyDescent="0.35">
      <c r="A60" s="141"/>
      <c r="B60" s="162"/>
      <c r="C60" s="139" t="str">
        <f>'OCRT Details-sample'!C60</f>
        <v>3.2.c. Vulnerability analysis and targeting</v>
      </c>
      <c r="D60" s="69">
        <f>'OCRT Details-sample'!H60</f>
        <v>2</v>
      </c>
      <c r="E60" s="69" t="str">
        <f>'OCRT Details-sample'!I60</f>
        <v>High</v>
      </c>
      <c r="F60" s="70" t="str">
        <f>'OCRT Details-sample'!J60</f>
        <v>Improve Soon</v>
      </c>
      <c r="G60" s="140"/>
    </row>
    <row r="61" spans="1:7" s="71" customFormat="1" ht="35.15" customHeight="1" x14ac:dyDescent="0.35">
      <c r="A61" s="141"/>
      <c r="B61" s="162"/>
      <c r="C61" s="139" t="str">
        <f>'OCRT Details-sample'!C61</f>
        <v>3.2.d. Programme set-up</v>
      </c>
      <c r="D61" s="69">
        <f>'OCRT Details-sample'!H61</f>
        <v>3</v>
      </c>
      <c r="E61" s="69" t="str">
        <f>'OCRT Details-sample'!I61</f>
        <v>High</v>
      </c>
      <c r="F61" s="70" t="str">
        <f>'OCRT Details-sample'!J61</f>
        <v>Improve More</v>
      </c>
      <c r="G61" s="140"/>
    </row>
    <row r="62" spans="1:7" s="71" customFormat="1" ht="35.15" customHeight="1" x14ac:dyDescent="0.35">
      <c r="A62" s="141"/>
      <c r="B62" s="162"/>
      <c r="C62" s="139" t="str">
        <f>'OCRT Details-sample'!C62</f>
        <v>3.2.e. Beneficiary communication</v>
      </c>
      <c r="D62" s="69">
        <f>'OCRT Details-sample'!H62</f>
        <v>3</v>
      </c>
      <c r="E62" s="69" t="str">
        <f>'OCRT Details-sample'!I62</f>
        <v>High</v>
      </c>
      <c r="F62" s="70" t="str">
        <f>'OCRT Details-sample'!J62</f>
        <v>Improve More</v>
      </c>
      <c r="G62" s="140"/>
    </row>
    <row r="63" spans="1:7" s="71" customFormat="1" ht="35.15" customHeight="1" x14ac:dyDescent="0.35">
      <c r="A63" s="141"/>
      <c r="B63" s="162"/>
      <c r="C63" s="139" t="str">
        <f>'OCRT Details-sample'!C63</f>
        <v>3.2.f. Beneficiary data protection</v>
      </c>
      <c r="D63" s="69">
        <f>'OCRT Details-sample'!H63</f>
        <v>2</v>
      </c>
      <c r="E63" s="69" t="str">
        <f>'OCRT Details-sample'!I63</f>
        <v>Medium</v>
      </c>
      <c r="F63" s="70" t="str">
        <f>'OCRT Details-sample'!J63</f>
        <v>Investigate &amp; Improve Soon</v>
      </c>
      <c r="G63" s="140"/>
    </row>
    <row r="64" spans="1:7" s="71" customFormat="1" ht="35.15" customHeight="1" x14ac:dyDescent="0.35">
      <c r="A64" s="141"/>
      <c r="B64" s="163"/>
      <c r="C64" s="139" t="str">
        <f>'OCRT Details-sample'!C64</f>
        <v>3.2.g. Safety and security</v>
      </c>
      <c r="D64" s="69">
        <f>'OCRT Details-sample'!H64</f>
        <v>3</v>
      </c>
      <c r="E64" s="69" t="str">
        <f>'OCRT Details-sample'!I64</f>
        <v>Low</v>
      </c>
      <c r="F64" s="70" t="str">
        <f>'OCRT Details-sample'!J64</f>
        <v>Investigate More</v>
      </c>
      <c r="G64" s="140"/>
    </row>
    <row r="65" spans="1:7" s="71" customFormat="1" ht="35.15" customHeight="1" x14ac:dyDescent="0.35">
      <c r="A65" s="147">
        <v>3.3</v>
      </c>
      <c r="B65" s="161" t="str">
        <f>'OCRT Details-sample'!B65</f>
        <v>Monitoring and evaluation</v>
      </c>
      <c r="C65" s="110"/>
      <c r="D65" s="111"/>
      <c r="E65" s="112"/>
      <c r="F65" s="112"/>
      <c r="G65" s="68">
        <f>AVERAGE(D66:D68)</f>
        <v>2</v>
      </c>
    </row>
    <row r="66" spans="1:7" s="71" customFormat="1" ht="35.15" customHeight="1" x14ac:dyDescent="0.35">
      <c r="A66" s="144"/>
      <c r="B66" s="162"/>
      <c r="C66" s="139" t="str">
        <f>'OCRT Details-sample'!C66</f>
        <v>3.3.a. Post-distribution monitoring</v>
      </c>
      <c r="D66" s="69">
        <f>'OCRT Details-sample'!H66</f>
        <v>2</v>
      </c>
      <c r="E66" s="69" t="str">
        <f>'OCRT Details-sample'!I66</f>
        <v>Low</v>
      </c>
      <c r="F66" s="70" t="str">
        <f>'OCRT Details-sample'!J66</f>
        <v>Investigate Soon</v>
      </c>
      <c r="G66" s="140"/>
    </row>
    <row r="67" spans="1:7" s="71" customFormat="1" ht="35.15" customHeight="1" x14ac:dyDescent="0.35">
      <c r="A67" s="141"/>
      <c r="B67" s="162"/>
      <c r="C67" s="139" t="str">
        <f>'OCRT Details-sample'!C67</f>
        <v>3.3.b. Market monitoring</v>
      </c>
      <c r="D67" s="69">
        <f>'OCRT Details-sample'!H67</f>
        <v>2</v>
      </c>
      <c r="E67" s="69" t="str">
        <f>'OCRT Details-sample'!I67</f>
        <v>Medium</v>
      </c>
      <c r="F67" s="70" t="str">
        <f>'OCRT Details-sample'!J67</f>
        <v>Investigate &amp; Improve Soon</v>
      </c>
      <c r="G67" s="140"/>
    </row>
    <row r="68" spans="1:7" s="71" customFormat="1" ht="35.15" customHeight="1" x14ac:dyDescent="0.35">
      <c r="A68" s="141"/>
      <c r="B68" s="163"/>
      <c r="C68" s="139" t="str">
        <f>'OCRT Details-sample'!C68</f>
        <v>3.3.c. Data analysis and utilisation</v>
      </c>
      <c r="D68" s="69">
        <f>'OCRT Details-sample'!H68</f>
        <v>2</v>
      </c>
      <c r="E68" s="69" t="str">
        <f>'OCRT Details-sample'!I68</f>
        <v>Low</v>
      </c>
      <c r="F68" s="70" t="str">
        <f>'OCRT Details-sample'!J68</f>
        <v>Investigate Soon</v>
      </c>
      <c r="G68" s="140"/>
    </row>
    <row r="69" spans="1:7" s="102" customFormat="1" ht="35.15" customHeight="1" x14ac:dyDescent="0.35">
      <c r="A69" s="164" t="str">
        <f>'OCRT Details-sample'!A69:C69</f>
        <v xml:space="preserve">  Category 4: External engagement</v>
      </c>
      <c r="B69" s="165"/>
      <c r="C69" s="166"/>
      <c r="D69" s="98"/>
      <c r="E69" s="99"/>
      <c r="F69" s="99"/>
      <c r="G69" s="67">
        <f>AVERAGE(G71:G78)</f>
        <v>2</v>
      </c>
    </row>
    <row r="70" spans="1:7" s="108" customFormat="1" ht="35.15" customHeight="1" x14ac:dyDescent="0.35">
      <c r="A70" s="103"/>
      <c r="B70" s="104" t="s">
        <v>5</v>
      </c>
      <c r="C70" s="104" t="s">
        <v>6</v>
      </c>
      <c r="D70" s="104" t="s">
        <v>0</v>
      </c>
      <c r="E70" s="105" t="s">
        <v>8</v>
      </c>
      <c r="F70" s="105" t="s">
        <v>16</v>
      </c>
      <c r="G70" s="137"/>
    </row>
    <row r="71" spans="1:7" s="71" customFormat="1" ht="35.15" customHeight="1" x14ac:dyDescent="0.35">
      <c r="A71" s="148">
        <v>4.0999999999999996</v>
      </c>
      <c r="B71" s="161" t="str">
        <f>'OCRT Details-sample'!B71:B73</f>
        <v>Communications</v>
      </c>
      <c r="C71" s="110"/>
      <c r="D71" s="111"/>
      <c r="E71" s="112"/>
      <c r="F71" s="113"/>
      <c r="G71" s="68">
        <f>AVERAGE(D72:D73)</f>
        <v>2</v>
      </c>
    </row>
    <row r="72" spans="1:7" s="71" customFormat="1" ht="35.15" customHeight="1" x14ac:dyDescent="0.35">
      <c r="A72" s="144"/>
      <c r="B72" s="162"/>
      <c r="C72" s="139" t="str">
        <f>'OCRT Details-sample'!C72</f>
        <v>4.1.a. Strategy</v>
      </c>
      <c r="D72" s="69">
        <f>'OCRT Details-sample'!H72</f>
        <v>2</v>
      </c>
      <c r="E72" s="69" t="str">
        <f>'OCRT Details-sample'!I72</f>
        <v>High</v>
      </c>
      <c r="F72" s="70" t="str">
        <f>'OCRT Details-sample'!J72</f>
        <v>Improve Soon</v>
      </c>
      <c r="G72" s="140"/>
    </row>
    <row r="73" spans="1:7" s="71" customFormat="1" ht="35.15" customHeight="1" x14ac:dyDescent="0.35">
      <c r="A73" s="141"/>
      <c r="B73" s="163"/>
      <c r="C73" s="139" t="str">
        <f>'OCRT Details-sample'!C73</f>
        <v>4.1.b. Practice</v>
      </c>
      <c r="D73" s="69">
        <f>'OCRT Details-sample'!H73</f>
        <v>2</v>
      </c>
      <c r="E73" s="69" t="str">
        <f>'OCRT Details-sample'!I73</f>
        <v>Medium</v>
      </c>
      <c r="F73" s="70" t="str">
        <f>'OCRT Details-sample'!J73</f>
        <v>Investigate &amp; Improve Soon</v>
      </c>
      <c r="G73" s="140"/>
    </row>
    <row r="74" spans="1:7" s="71" customFormat="1" ht="35.15" customHeight="1" x14ac:dyDescent="0.35">
      <c r="A74" s="148">
        <v>4.2</v>
      </c>
      <c r="B74" s="162" t="str">
        <f>'OCRT Details-sample'!B74:B78</f>
        <v>Coordination</v>
      </c>
      <c r="C74" s="110"/>
      <c r="D74" s="111"/>
      <c r="E74" s="112"/>
      <c r="F74" s="112"/>
      <c r="G74" s="68">
        <f>AVERAGE(D75:D78)</f>
        <v>2</v>
      </c>
    </row>
    <row r="75" spans="1:7" s="71" customFormat="1" ht="35.15" customHeight="1" x14ac:dyDescent="0.35">
      <c r="A75" s="144"/>
      <c r="B75" s="162"/>
      <c r="C75" s="139" t="str">
        <f>'OCRT Details-sample'!C75</f>
        <v>4.2.a. Global involvement</v>
      </c>
      <c r="D75" s="69">
        <f>'OCRT Details-sample'!H75</f>
        <v>3</v>
      </c>
      <c r="E75" s="69" t="str">
        <f>'OCRT Details-sample'!I75</f>
        <v>Medium</v>
      </c>
      <c r="F75" s="70" t="str">
        <f>'OCRT Details-sample'!J75</f>
        <v>Investigate &amp; Improve More</v>
      </c>
      <c r="G75" s="140"/>
    </row>
    <row r="76" spans="1:7" s="71" customFormat="1" ht="35.15" customHeight="1" x14ac:dyDescent="0.35">
      <c r="A76" s="141"/>
      <c r="B76" s="162"/>
      <c r="C76" s="139" t="str">
        <f>'OCRT Details-sample'!C76</f>
        <v>4.2.b. Local involvement</v>
      </c>
      <c r="D76" s="69">
        <f>'OCRT Details-sample'!H76</f>
        <v>2</v>
      </c>
      <c r="E76" s="69" t="str">
        <f>'OCRT Details-sample'!I76</f>
        <v>High</v>
      </c>
      <c r="F76" s="70" t="str">
        <f>'OCRT Details-sample'!J76</f>
        <v>Improve Soon</v>
      </c>
      <c r="G76" s="140"/>
    </row>
    <row r="77" spans="1:7" s="71" customFormat="1" ht="35.15" customHeight="1" x14ac:dyDescent="0.35">
      <c r="A77" s="141"/>
      <c r="B77" s="162"/>
      <c r="C77" s="139" t="str">
        <f>'OCRT Details-sample'!C77</f>
        <v>4.2.c. Collaboration</v>
      </c>
      <c r="D77" s="69">
        <f>'OCRT Details-sample'!H77</f>
        <v>1</v>
      </c>
      <c r="E77" s="69" t="str">
        <f>'OCRT Details-sample'!I77</f>
        <v>High</v>
      </c>
      <c r="F77" s="70" t="str">
        <f>'OCRT Details-sample'!J77</f>
        <v>Improve Now</v>
      </c>
      <c r="G77" s="140"/>
    </row>
    <row r="78" spans="1:7" s="71" customFormat="1" ht="35.15" customHeight="1" x14ac:dyDescent="0.35">
      <c r="A78" s="141"/>
      <c r="B78" s="163"/>
      <c r="C78" s="139" t="str">
        <f>'OCRT Details-sample'!C78</f>
        <v>4.2.d. Receptiveness</v>
      </c>
      <c r="D78" s="87">
        <f>'OCRT Details-sample'!H78</f>
        <v>2</v>
      </c>
      <c r="E78" s="69" t="str">
        <f>'OCRT Details-sample'!I78</f>
        <v>Medium</v>
      </c>
      <c r="F78" s="70" t="str">
        <f>'OCRT Details-sample'!J78</f>
        <v>Investigate &amp; Improve Soon</v>
      </c>
      <c r="G78" s="140"/>
    </row>
  </sheetData>
  <sheetProtection password="EDC1" sheet="1" objects="1" scenarios="1" selectLockedCells="1" selectUnlockedCells="1"/>
  <customSheetViews>
    <customSheetView guid="{075C0BF1-C2E6-4104-B5D2-58FEA823C11A}" scale="90" showPageBreaks="1" fitToPage="1" printArea="1" topLeftCell="A67">
      <selection activeCell="E78" sqref="E78"/>
      <pageMargins left="0.7" right="0.7" top="0.75" bottom="0.75" header="0.3" footer="0.3"/>
      <pageSetup paperSize="9" fitToHeight="0" orientation="portrait"/>
      <headerFooter>
        <oddHeader>&amp;L&amp;"-,Fett"&amp;24&amp;G Organizational Capacity Assessment Tool (OCAT) - Adapted to Diakonie Katastrophenhilfe</oddHeader>
      </headerFooter>
    </customSheetView>
  </customSheetViews>
  <mergeCells count="18">
    <mergeCell ref="A69:C69"/>
    <mergeCell ref="B71:B73"/>
    <mergeCell ref="B74:B78"/>
    <mergeCell ref="B50:B56"/>
    <mergeCell ref="B57:B64"/>
    <mergeCell ref="B65:B68"/>
    <mergeCell ref="A2:C2"/>
    <mergeCell ref="A19:C19"/>
    <mergeCell ref="A48:C48"/>
    <mergeCell ref="B43:B47"/>
    <mergeCell ref="B4:B8"/>
    <mergeCell ref="B29:B34"/>
    <mergeCell ref="B35:B38"/>
    <mergeCell ref="B39:B42"/>
    <mergeCell ref="B9:B13"/>
    <mergeCell ref="B14:B18"/>
    <mergeCell ref="B21:B24"/>
    <mergeCell ref="B25:B28"/>
  </mergeCells>
  <phoneticPr fontId="2" type="noConversion"/>
  <pageMargins left="0.25" right="0.25" top="0.75" bottom="0.75" header="0.3" footer="0.3"/>
  <pageSetup paperSize="9" fitToHeight="0" orientation="portrait"/>
  <headerFooter>
    <oddHeader>&amp;L&amp;"-,Fett"&amp;24&amp;G Organizational Capacity Assessment Tool (OCAT) - Adapted to Diakonie Katastrophenhilfe</oddHeader>
  </headerFooter>
  <ignoredErrors>
    <ignoredError sqref="B9:C18 A48:C57 A65:C65 A58:A64 C58:C64 A66:A68 C66:C68 A21:B21 A2 B25 A29:C47 A25 C22:C28 A26:B28 B4:C6 B8:C8 C7 C72:C73 C75:C78 V6:W6" unlockedFormula="1"/>
  </ignoredErrors>
  <drawing r:id="rId1"/>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8A080-EA61-4C9A-9D49-85F5AC29B855}">
  <sheetPr>
    <tabColor rgb="FFFF0000"/>
  </sheetPr>
  <dimension ref="B1:B2"/>
  <sheetViews>
    <sheetView workbookViewId="0">
      <selection activeCell="B2" sqref="B2"/>
    </sheetView>
  </sheetViews>
  <sheetFormatPr defaultRowHeight="15.5" x14ac:dyDescent="0.35"/>
  <cols>
    <col min="2" max="2" width="71.5" customWidth="1"/>
  </cols>
  <sheetData>
    <row r="1" spans="2:2" ht="16" thickBot="1" x14ac:dyDescent="0.4"/>
    <row r="2" spans="2:2" ht="58.5" customHeight="1" thickBot="1" x14ac:dyDescent="0.5">
      <c r="B2" s="167" t="s">
        <v>316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OCRT Details</vt:lpstr>
      <vt:lpstr>OCRT Graphs</vt:lpstr>
      <vt:lpstr>OCRT Details-sample</vt:lpstr>
      <vt:lpstr>OCRT Graphs-sample</vt:lpstr>
      <vt:lpstr>Password to unlock page content</vt:lpstr>
      <vt:lpstr>'OCRT Graphs-sample'!Print_Area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Mike Daniels</dc:creator>
  <cp:lastModifiedBy>Gregory Rodwell</cp:lastModifiedBy>
  <cp:lastPrinted>2016-07-05T13:39:59Z</cp:lastPrinted>
  <dcterms:created xsi:type="dcterms:W3CDTF">2015-12-05T12:17:01Z</dcterms:created>
  <dcterms:modified xsi:type="dcterms:W3CDTF">2021-04-07T15:27:49Z</dcterms:modified>
</cp:coreProperties>
</file>