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9440" windowHeight="11760"/>
  </bookViews>
  <sheets>
    <sheet name="Modality Comparison" sheetId="1" r:id="rId1"/>
  </sheets>
  <calcPr calcId="150001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/>
  <c r="F4"/>
  <c r="H4"/>
  <c r="J4"/>
  <c r="T4"/>
  <c r="H5"/>
  <c r="J5"/>
  <c r="T5"/>
  <c r="H6"/>
  <c r="J6"/>
  <c r="T6"/>
  <c r="F7"/>
  <c r="W7"/>
  <c r="X7"/>
  <c r="Z7"/>
  <c r="Y7"/>
  <c r="D6"/>
  <c r="F6"/>
  <c r="S6"/>
  <c r="U6"/>
  <c r="D5"/>
  <c r="F5"/>
  <c r="M5"/>
  <c r="S4"/>
  <c r="U4"/>
  <c r="M4"/>
  <c r="N4"/>
  <c r="P4"/>
  <c r="O5"/>
  <c r="I4"/>
  <c r="K4"/>
  <c r="O4"/>
  <c r="M6"/>
  <c r="N6"/>
  <c r="P6"/>
  <c r="N5"/>
  <c r="P5"/>
  <c r="I5"/>
  <c r="K5"/>
  <c r="S5"/>
  <c r="U5"/>
  <c r="I6"/>
  <c r="K6"/>
  <c r="O6"/>
</calcChain>
</file>

<file path=xl/comments1.xml><?xml version="1.0" encoding="utf-8"?>
<comments xmlns="http://schemas.openxmlformats.org/spreadsheetml/2006/main">
  <authors>
    <author>hp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 to 5 LYD for each transaction regardless the amount
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estimated distribution days 25 (1 week for each location) with 3 focal points at 55 LYD per day each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 to 5 LYD for each transaction regardless the amount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estimated distribution days 10 with 3 focal points at 55 LYD per day each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 to 5 LYD for each transaction regardless the amount
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estimated distribution days 25 with 3 focal points at 55 LYD per day each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as per DRC-ECHO NFI kit for IDPs families in 2015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cost of WH in Tripoli and in the South for the period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1367 Euro 1 truck to South from Tripoli</t>
        </r>
      </text>
    </comment>
  </commentList>
</comments>
</file>

<file path=xl/sharedStrings.xml><?xml version="1.0" encoding="utf-8"?>
<sst xmlns="http://schemas.openxmlformats.org/spreadsheetml/2006/main" count="36" uniqueCount="33">
  <si>
    <t>Comparison with in kind assistance</t>
  </si>
  <si>
    <t>Option 3 (small caseload for 3 transfers)</t>
  </si>
  <si>
    <t>Option 2 (small caseload 1 off)</t>
  </si>
  <si>
    <t>Option 1 (big caseload 1 off)</t>
  </si>
  <si>
    <t>Efficiency with in-kind</t>
  </si>
  <si>
    <t>Fees per HH</t>
  </si>
  <si>
    <t>TOT cost in-kind</t>
  </si>
  <si>
    <t>Transportation/Distribution costs</t>
  </si>
  <si>
    <t>Warehouseing</t>
  </si>
  <si>
    <t>Efficiency with Hawala</t>
  </si>
  <si>
    <t>TOT cost with Hawala</t>
  </si>
  <si>
    <t>Distribution cost with Hawala</t>
  </si>
  <si>
    <t>Hawala fees</t>
  </si>
  <si>
    <t>Efficiency with trader</t>
  </si>
  <si>
    <t>TOT cost with trader</t>
  </si>
  <si>
    <t>Distribution cost with trader</t>
  </si>
  <si>
    <t>Trader fees</t>
  </si>
  <si>
    <t>Efficiency with bank</t>
  </si>
  <si>
    <t>TOT cost with bank</t>
  </si>
  <si>
    <t>Distribution cost with bank</t>
  </si>
  <si>
    <t>Bank fees</t>
  </si>
  <si>
    <t>total transfer amount</t>
  </si>
  <si>
    <t># of transfers</t>
  </si>
  <si>
    <t>Transfer value</t>
  </si>
  <si>
    <t>% of MEB</t>
  </si>
  <si>
    <t># of HH targeted</t>
  </si>
  <si>
    <t>Options</t>
  </si>
  <si>
    <t>IN KIND</t>
  </si>
  <si>
    <t>INFORMAL HAWALA OPTION</t>
  </si>
  <si>
    <t>TRADER OPTION</t>
  </si>
  <si>
    <t>BANK TRANSFER</t>
  </si>
  <si>
    <t>MEB</t>
  </si>
  <si>
    <t>Danish Refugee Council created tool from IFRC guidance</t>
  </si>
</sst>
</file>

<file path=xl/styles.xml><?xml version="1.0" encoding="utf-8"?>
<styleSheet xmlns="http://schemas.openxmlformats.org/spreadsheetml/2006/main">
  <numFmts count="3">
    <numFmt numFmtId="164" formatCode="#,##0\ [$EUR]"/>
    <numFmt numFmtId="165" formatCode="[$EUR]\ #,##0.00"/>
    <numFmt numFmtId="166" formatCode="[$LYD]\ #,##0.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0" fontId="3" fillId="7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9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9" fontId="2" fillId="3" borderId="1" xfId="1" applyFont="1" applyFill="1" applyBorder="1" applyAlignment="1" applyProtection="1">
      <alignment wrapText="1"/>
      <protection locked="0"/>
    </xf>
    <xf numFmtId="164" fontId="2" fillId="3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165" fontId="2" fillId="3" borderId="1" xfId="0" applyNumberFormat="1" applyFont="1" applyFill="1" applyBorder="1" applyAlignment="1" applyProtection="1">
      <alignment wrapText="1"/>
    </xf>
    <xf numFmtId="166" fontId="2" fillId="3" borderId="1" xfId="0" applyNumberFormat="1" applyFont="1" applyFill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pane xSplit="6" ySplit="3" topLeftCell="G4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2" defaultRowHeight="15.75"/>
  <cols>
    <col min="1" max="1" width="13" style="1" customWidth="1"/>
    <col min="2" max="2" width="8.125" style="1" bestFit="1" customWidth="1"/>
    <col min="3" max="3" width="5.125" style="1" bestFit="1" customWidth="1"/>
    <col min="4" max="5" width="8.375" style="1" bestFit="1" customWidth="1"/>
    <col min="6" max="6" width="13.875" style="1" bestFit="1" customWidth="1"/>
    <col min="7" max="7" width="9" style="1" bestFit="1" customWidth="1"/>
    <col min="8" max="9" width="13.625" style="1" bestFit="1" customWidth="1"/>
    <col min="10" max="10" width="9.5" style="1" customWidth="1"/>
    <col min="11" max="11" width="9.625" style="1" customWidth="1"/>
    <col min="12" max="12" width="9.375" style="1" customWidth="1"/>
    <col min="13" max="13" width="12.5" style="1" bestFit="1" customWidth="1"/>
    <col min="14" max="14" width="13.625" style="1" bestFit="1" customWidth="1"/>
    <col min="15" max="15" width="10.125" style="1" customWidth="1"/>
    <col min="16" max="16" width="10.875" style="1" customWidth="1"/>
    <col min="17" max="17" width="7.5" style="1" customWidth="1"/>
    <col min="18" max="18" width="12.5" style="1" customWidth="1"/>
    <col min="19" max="19" width="13.625" style="1" bestFit="1" customWidth="1"/>
    <col min="20" max="20" width="9.625" style="1" customWidth="1"/>
    <col min="21" max="21" width="11.625" style="1" bestFit="1" customWidth="1"/>
    <col min="22" max="22" width="10.125" style="1" customWidth="1"/>
    <col min="23" max="23" width="12.5" style="1" customWidth="1"/>
    <col min="24" max="24" width="13.625" style="1" bestFit="1" customWidth="1"/>
    <col min="25" max="25" width="10" style="1" customWidth="1"/>
    <col min="26" max="26" width="10.875" style="1" customWidth="1"/>
    <col min="27" max="16384" width="12" style="1"/>
  </cols>
  <sheetData>
    <row r="1" spans="1:26" ht="15.95" customHeight="1">
      <c r="A1" s="23" t="s">
        <v>32</v>
      </c>
      <c r="B1" s="23"/>
      <c r="C1" s="23"/>
      <c r="D1" s="23"/>
      <c r="E1" s="23"/>
      <c r="F1" s="23"/>
    </row>
    <row r="2" spans="1:26" ht="24" customHeight="1">
      <c r="A2" s="15" t="s">
        <v>31</v>
      </c>
      <c r="B2" s="16">
        <v>500</v>
      </c>
      <c r="G2" s="20" t="s">
        <v>30</v>
      </c>
      <c r="H2" s="20"/>
      <c r="I2" s="20"/>
      <c r="J2" s="20"/>
      <c r="K2" s="20"/>
      <c r="L2" s="19" t="s">
        <v>29</v>
      </c>
      <c r="M2" s="19"/>
      <c r="N2" s="19"/>
      <c r="O2" s="19"/>
      <c r="P2" s="19"/>
      <c r="Q2" s="22" t="s">
        <v>28</v>
      </c>
      <c r="R2" s="22"/>
      <c r="S2" s="22"/>
      <c r="T2" s="22"/>
      <c r="U2" s="22"/>
      <c r="V2" s="21" t="s">
        <v>27</v>
      </c>
      <c r="W2" s="21"/>
      <c r="X2" s="21"/>
      <c r="Y2" s="21"/>
      <c r="Z2" s="21"/>
    </row>
    <row r="3" spans="1:26" ht="47.25">
      <c r="A3" s="14" t="s">
        <v>26</v>
      </c>
      <c r="B3" s="2" t="s">
        <v>25</v>
      </c>
      <c r="C3" s="2" t="s">
        <v>24</v>
      </c>
      <c r="D3" s="2" t="s">
        <v>23</v>
      </c>
      <c r="E3" s="2" t="s">
        <v>22</v>
      </c>
      <c r="F3" s="2" t="s">
        <v>21</v>
      </c>
      <c r="G3" s="3" t="s">
        <v>20</v>
      </c>
      <c r="H3" s="3" t="s">
        <v>19</v>
      </c>
      <c r="I3" s="3" t="s">
        <v>18</v>
      </c>
      <c r="J3" s="3" t="s">
        <v>5</v>
      </c>
      <c r="K3" s="3" t="s">
        <v>17</v>
      </c>
      <c r="L3" s="4" t="s">
        <v>16</v>
      </c>
      <c r="M3" s="4" t="s">
        <v>15</v>
      </c>
      <c r="N3" s="4" t="s">
        <v>14</v>
      </c>
      <c r="O3" s="4" t="s">
        <v>5</v>
      </c>
      <c r="P3" s="4" t="s">
        <v>13</v>
      </c>
      <c r="Q3" s="5" t="s">
        <v>12</v>
      </c>
      <c r="R3" s="5" t="s">
        <v>11</v>
      </c>
      <c r="S3" s="5" t="s">
        <v>10</v>
      </c>
      <c r="T3" s="5" t="s">
        <v>5</v>
      </c>
      <c r="U3" s="5" t="s">
        <v>9</v>
      </c>
      <c r="V3" s="6" t="s">
        <v>8</v>
      </c>
      <c r="W3" s="6" t="s">
        <v>7</v>
      </c>
      <c r="X3" s="6" t="s">
        <v>6</v>
      </c>
      <c r="Y3" s="6" t="s">
        <v>5</v>
      </c>
      <c r="Z3" s="6" t="s">
        <v>4</v>
      </c>
    </row>
    <row r="4" spans="1:26" s="10" customFormat="1" ht="47.25">
      <c r="A4" s="7" t="s">
        <v>3</v>
      </c>
      <c r="B4" s="8">
        <v>1500</v>
      </c>
      <c r="C4" s="9">
        <v>0.35</v>
      </c>
      <c r="D4" s="13">
        <f>C4*B2</f>
        <v>175</v>
      </c>
      <c r="E4" s="8">
        <v>1</v>
      </c>
      <c r="F4" s="17">
        <f>B4*D4*E4</f>
        <v>262500</v>
      </c>
      <c r="G4" s="8">
        <v>2.2999999999999998</v>
      </c>
      <c r="H4" s="18">
        <f>G4*E4*B4</f>
        <v>3449.9999999999995</v>
      </c>
      <c r="I4" s="18">
        <f>H4+G4+F4</f>
        <v>265952.3</v>
      </c>
      <c r="J4" s="18">
        <f>E4*G4</f>
        <v>2.2999999999999998</v>
      </c>
      <c r="K4" s="12">
        <f>F4/I4</f>
        <v>0.98701910079363864</v>
      </c>
      <c r="L4" s="9">
        <v>0.04</v>
      </c>
      <c r="M4" s="18">
        <f>F4*L4</f>
        <v>10500</v>
      </c>
      <c r="N4" s="18">
        <f>F4+L4+M4</f>
        <v>273000.03999999998</v>
      </c>
      <c r="O4" s="18">
        <f>D4*L4</f>
        <v>7</v>
      </c>
      <c r="P4" s="12">
        <f>F4/N4</f>
        <v>0.96153832065372602</v>
      </c>
      <c r="Q4" s="8">
        <v>0</v>
      </c>
      <c r="R4" s="18">
        <v>2734</v>
      </c>
      <c r="S4" s="18">
        <f>R4+Q4+F4</f>
        <v>265234</v>
      </c>
      <c r="T4" s="18">
        <f>R4/B4</f>
        <v>1.8226666666666667</v>
      </c>
      <c r="U4" s="12">
        <f>F4/S4</f>
        <v>0.98969212091964076</v>
      </c>
      <c r="V4" s="8"/>
      <c r="W4" s="18"/>
      <c r="X4" s="18"/>
      <c r="Y4" s="18"/>
      <c r="Z4" s="11"/>
    </row>
    <row r="5" spans="1:26" s="10" customFormat="1" ht="44.25" customHeight="1">
      <c r="A5" s="7" t="s">
        <v>2</v>
      </c>
      <c r="B5" s="8">
        <v>500</v>
      </c>
      <c r="C5" s="9">
        <v>1.05</v>
      </c>
      <c r="D5" s="13">
        <f>C5*B2</f>
        <v>525</v>
      </c>
      <c r="E5" s="8">
        <v>1</v>
      </c>
      <c r="F5" s="17">
        <f>B5*D5*E5</f>
        <v>262500</v>
      </c>
      <c r="G5" s="8">
        <v>2.2999999999999998</v>
      </c>
      <c r="H5" s="18">
        <f>G5*E5*B5</f>
        <v>1150</v>
      </c>
      <c r="I5" s="18">
        <f>H5+G5+F5</f>
        <v>263652.3</v>
      </c>
      <c r="J5" s="18">
        <f>E5*G5</f>
        <v>2.2999999999999998</v>
      </c>
      <c r="K5" s="12">
        <f>F5/I5</f>
        <v>0.99562947108748912</v>
      </c>
      <c r="L5" s="9">
        <v>0.04</v>
      </c>
      <c r="M5" s="18">
        <f>F5*L5</f>
        <v>10500</v>
      </c>
      <c r="N5" s="18">
        <f>F5+L5+M5</f>
        <v>273000.03999999998</v>
      </c>
      <c r="O5" s="18">
        <f>D5*L5</f>
        <v>21</v>
      </c>
      <c r="P5" s="12">
        <f>F5/N5</f>
        <v>0.96153832065372602</v>
      </c>
      <c r="Q5" s="8">
        <v>0</v>
      </c>
      <c r="R5" s="18">
        <v>1100</v>
      </c>
      <c r="S5" s="18">
        <f>R5+Q5+F5</f>
        <v>263600</v>
      </c>
      <c r="T5" s="18">
        <f>R5/B5</f>
        <v>2.2000000000000002</v>
      </c>
      <c r="U5" s="12">
        <f>F5/S5</f>
        <v>0.99582701062215473</v>
      </c>
      <c r="V5" s="8"/>
      <c r="W5" s="18"/>
      <c r="X5" s="18"/>
      <c r="Y5" s="18"/>
      <c r="Z5" s="11"/>
    </row>
    <row r="6" spans="1:26" s="10" customFormat="1" ht="60" customHeight="1">
      <c r="A6" s="7" t="s">
        <v>1</v>
      </c>
      <c r="B6" s="8">
        <v>500</v>
      </c>
      <c r="C6" s="9">
        <v>0.35</v>
      </c>
      <c r="D6" s="13">
        <f>C6*B2</f>
        <v>175</v>
      </c>
      <c r="E6" s="8">
        <v>3</v>
      </c>
      <c r="F6" s="17">
        <f>B6*D6*E6</f>
        <v>262500</v>
      </c>
      <c r="G6" s="8">
        <v>2.2999999999999998</v>
      </c>
      <c r="H6" s="18">
        <f>G6*E6*B6</f>
        <v>3449.9999999999995</v>
      </c>
      <c r="I6" s="18">
        <f>H6+G6+F6</f>
        <v>265952.3</v>
      </c>
      <c r="J6" s="18">
        <f>E6*G6</f>
        <v>6.8999999999999995</v>
      </c>
      <c r="K6" s="12">
        <f>F6/I6</f>
        <v>0.98701910079363864</v>
      </c>
      <c r="L6" s="9">
        <v>0.04</v>
      </c>
      <c r="M6" s="18">
        <f>F6*L6</f>
        <v>10500</v>
      </c>
      <c r="N6" s="18">
        <f>F6+L6+M6</f>
        <v>273000.03999999998</v>
      </c>
      <c r="O6" s="18">
        <f>D6*L6</f>
        <v>7</v>
      </c>
      <c r="P6" s="12">
        <f>F6/N6</f>
        <v>0.96153832065372602</v>
      </c>
      <c r="Q6" s="8">
        <v>0</v>
      </c>
      <c r="R6" s="18">
        <v>2734</v>
      </c>
      <c r="S6" s="18">
        <f>R6+Q6+F6</f>
        <v>265234</v>
      </c>
      <c r="T6" s="18">
        <f>R6/B6</f>
        <v>5.468</v>
      </c>
      <c r="U6" s="12">
        <f>F6/S6</f>
        <v>0.98969212091964076</v>
      </c>
      <c r="V6" s="8"/>
      <c r="W6" s="18"/>
      <c r="X6" s="18"/>
      <c r="Y6" s="18"/>
      <c r="Z6" s="11"/>
    </row>
    <row r="7" spans="1:26" s="10" customFormat="1" ht="47.25">
      <c r="A7" s="7" t="s">
        <v>0</v>
      </c>
      <c r="B7" s="8">
        <v>1500</v>
      </c>
      <c r="C7" s="9"/>
      <c r="D7" s="13">
        <v>160</v>
      </c>
      <c r="E7" s="8">
        <v>1</v>
      </c>
      <c r="F7" s="17">
        <f>D7*B7</f>
        <v>240000</v>
      </c>
      <c r="G7" s="8"/>
      <c r="H7" s="18"/>
      <c r="I7" s="18"/>
      <c r="J7" s="18"/>
      <c r="K7" s="11"/>
      <c r="L7" s="8"/>
      <c r="M7" s="18"/>
      <c r="N7" s="18"/>
      <c r="O7" s="18"/>
      <c r="P7" s="11"/>
      <c r="Q7" s="8"/>
      <c r="R7" s="18"/>
      <c r="S7" s="18"/>
      <c r="T7" s="18"/>
      <c r="U7" s="11"/>
      <c r="V7" s="8">
        <v>13000</v>
      </c>
      <c r="W7" s="18">
        <f>1367*B7/100</f>
        <v>20505</v>
      </c>
      <c r="X7" s="18">
        <f>W7+V7+F7</f>
        <v>273505</v>
      </c>
      <c r="Y7" s="18">
        <f>(V7+W7)/B7</f>
        <v>22.336666666666666</v>
      </c>
      <c r="Z7" s="12">
        <f>F7/X7</f>
        <v>0.87749766914681637</v>
      </c>
    </row>
  </sheetData>
  <mergeCells count="5">
    <mergeCell ref="L2:P2"/>
    <mergeCell ref="G2:K2"/>
    <mergeCell ref="V2:Z2"/>
    <mergeCell ref="Q2:U2"/>
    <mergeCell ref="A1:F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Modality Comparison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Dean</dc:creator>
  <cp:lastModifiedBy>gmiguens1</cp:lastModifiedBy>
  <dcterms:created xsi:type="dcterms:W3CDTF">2016-05-05T11:56:15Z</dcterms:created>
  <dcterms:modified xsi:type="dcterms:W3CDTF">2016-07-07T09:48:30Z</dcterms:modified>
</cp:coreProperties>
</file>